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filterPrivacy="1"/>
  <xr:revisionPtr revIDLastSave="0" documentId="13_ncr:1_{E9901F84-2361-EC40-8E4C-A59EAF8413A9}" xr6:coauthVersionLast="47" xr6:coauthVersionMax="47" xr10:uidLastSave="{00000000-0000-0000-0000-000000000000}"/>
  <bookViews>
    <workbookView xWindow="2380" yWindow="1780" windowWidth="32360" windowHeight="19520" tabRatio="780" activeTab="1" xr2:uid="{00000000-000D-0000-FFFF-FFFF00000000}"/>
  </bookViews>
  <sheets>
    <sheet name="リスト" sheetId="89" state="hidden" r:id="rId1"/>
    <sheet name="業務日誌_○月" sheetId="97" r:id="rId2"/>
    <sheet name="業務日誌_記入例" sheetId="98" r:id="rId3"/>
  </sheets>
  <definedNames>
    <definedName name="_1">リスト!$E$3:$E$33</definedName>
    <definedName name="_10">リスト!$N$3:$N$33</definedName>
    <definedName name="_11">リスト!$O$3:$O$32</definedName>
    <definedName name="_12">リスト!$P$3:$P$33</definedName>
    <definedName name="_2">リスト!$F$3:$F$31</definedName>
    <definedName name="_2024">リスト!$H$2:$P$2</definedName>
    <definedName name="_2025">リスト!$E$2:$F$2</definedName>
    <definedName name="_3">リスト!$G$3:$G$33</definedName>
    <definedName name="_4">リスト!$H$3:$H$32</definedName>
    <definedName name="_5">リスト!$I$3:$I$33</definedName>
    <definedName name="_6">リスト!$J$3:$J$32</definedName>
    <definedName name="_7">リスト!$K$3:$K$33</definedName>
    <definedName name="_8">リスト!$L$3:$L$33</definedName>
    <definedName name="_9">リスト!$M$3:$M$32</definedName>
    <definedName name="_xlnm.Print_Area" localSheetId="1">業務日誌_○月!$A$1:$AF$62</definedName>
    <definedName name="_xlnm.Print_Area" localSheetId="2">業務日誌_記入例!$A$1:$AF$62</definedName>
    <definedName name="開始日">リスト!$R$3:$R$13</definedName>
    <definedName name="期間">リスト!$R$2:$T$13</definedName>
    <definedName name="事業名">リスト!$A$3:$A$3</definedName>
    <definedName name="補助対象事業">リスト!$B$3:$B$9</definedName>
    <definedName name="曜日">リスト!$C$3:$C$9</definedName>
    <definedName name="曜日変換">リスト!$C$3:$D$9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3" i="97" l="1" a="1"/>
  <c r="B43" i="97" s="1"/>
  <c r="B42" i="97" a="1"/>
  <c r="B42" i="97" s="1"/>
  <c r="B41" i="97" a="1"/>
  <c r="B41" i="97" s="1"/>
  <c r="B40" i="97" a="1"/>
  <c r="B40" i="97" s="1"/>
  <c r="B39" i="97" a="1"/>
  <c r="B39" i="97" s="1"/>
  <c r="B38" i="97" a="1"/>
  <c r="B38" i="97" s="1"/>
  <c r="B37" i="97" a="1"/>
  <c r="B37" i="97" s="1"/>
  <c r="B36" i="97" a="1"/>
  <c r="B36" i="97" s="1"/>
  <c r="B35" i="97" a="1"/>
  <c r="B35" i="97" s="1"/>
  <c r="B34" i="97" a="1"/>
  <c r="B34" i="97" s="1"/>
  <c r="B33" i="97" a="1"/>
  <c r="B33" i="97" s="1"/>
  <c r="B32" i="97" a="1"/>
  <c r="B32" i="97" s="1"/>
  <c r="B31" i="97" a="1"/>
  <c r="B31" i="97" s="1"/>
  <c r="B30" i="97" a="1"/>
  <c r="B30" i="97" s="1"/>
  <c r="B29" i="97" a="1"/>
  <c r="B29" i="97" s="1"/>
  <c r="B28" i="97" a="1"/>
  <c r="B28" i="97" s="1"/>
  <c r="B27" i="97" a="1"/>
  <c r="B27" i="97" s="1"/>
  <c r="B26" i="97" a="1"/>
  <c r="B26" i="97" s="1"/>
  <c r="B25" i="97" a="1"/>
  <c r="B25" i="97" s="1"/>
  <c r="B24" i="97" a="1"/>
  <c r="B24" i="97" s="1"/>
  <c r="B23" i="97" a="1"/>
  <c r="B23" i="97" s="1"/>
  <c r="B22" i="97" a="1"/>
  <c r="B22" i="97" s="1"/>
  <c r="B21" i="97" a="1"/>
  <c r="B21" i="97" s="1"/>
  <c r="B20" i="97" a="1"/>
  <c r="B20" i="97" s="1"/>
  <c r="B19" i="97" a="1"/>
  <c r="B19" i="97" s="1"/>
  <c r="B18" i="97" a="1"/>
  <c r="B18" i="97" s="1"/>
  <c r="B17" i="97" a="1"/>
  <c r="B17" i="97" s="1"/>
  <c r="B16" i="97" a="1"/>
  <c r="B16" i="97" s="1"/>
  <c r="B15" i="97" a="1"/>
  <c r="B15" i="97" s="1"/>
  <c r="B14" i="97" a="1"/>
  <c r="B14" i="97" s="1"/>
  <c r="B13" i="97" a="1"/>
  <c r="B13" i="97" s="1"/>
  <c r="AC4" i="97" a="1"/>
  <c r="AC4" i="97" s="1"/>
  <c r="AC4" i="98" a="1"/>
  <c r="AC4" i="98" s="1"/>
  <c r="P50" i="97" l="1"/>
  <c r="B51" i="97"/>
  <c r="C13" i="97"/>
  <c r="K52" i="98"/>
  <c r="B51" i="98"/>
  <c r="P50" i="98"/>
  <c r="U43" i="98"/>
  <c r="AA43" i="98" s="1"/>
  <c r="H43" i="98"/>
  <c r="N43" i="98" s="1"/>
  <c r="U42" i="98"/>
  <c r="AA42" i="98" s="1"/>
  <c r="H42" i="98"/>
  <c r="N42" i="98" s="1"/>
  <c r="U41" i="98"/>
  <c r="AA41" i="98" s="1"/>
  <c r="H41" i="98"/>
  <c r="N41" i="98" s="1"/>
  <c r="U40" i="98"/>
  <c r="AA40" i="98" s="1"/>
  <c r="H40" i="98"/>
  <c r="N40" i="98" s="1"/>
  <c r="U39" i="98"/>
  <c r="AA39" i="98" s="1"/>
  <c r="H39" i="98"/>
  <c r="N39" i="98" s="1"/>
  <c r="U38" i="98"/>
  <c r="AA38" i="98" s="1"/>
  <c r="H38" i="98"/>
  <c r="N38" i="98" s="1"/>
  <c r="U37" i="98"/>
  <c r="AA37" i="98" s="1"/>
  <c r="H37" i="98"/>
  <c r="N37" i="98" s="1"/>
  <c r="U36" i="98"/>
  <c r="AA36" i="98" s="1"/>
  <c r="H36" i="98"/>
  <c r="N36" i="98" s="1"/>
  <c r="U35" i="98"/>
  <c r="AA35" i="98" s="1"/>
  <c r="H35" i="98"/>
  <c r="N35" i="98" s="1"/>
  <c r="U34" i="98"/>
  <c r="AA34" i="98" s="1"/>
  <c r="H34" i="98"/>
  <c r="N34" i="98" s="1"/>
  <c r="U33" i="98"/>
  <c r="AA33" i="98" s="1"/>
  <c r="H33" i="98"/>
  <c r="N33" i="98" s="1"/>
  <c r="U32" i="98"/>
  <c r="AA32" i="98" s="1"/>
  <c r="H32" i="98"/>
  <c r="N32" i="98" s="1"/>
  <c r="U31" i="98"/>
  <c r="AA31" i="98" s="1"/>
  <c r="H31" i="98"/>
  <c r="N31" i="98" s="1"/>
  <c r="U30" i="98"/>
  <c r="AA30" i="98" s="1"/>
  <c r="H30" i="98"/>
  <c r="N30" i="98" s="1"/>
  <c r="U29" i="98"/>
  <c r="AA29" i="98" s="1"/>
  <c r="H29" i="98"/>
  <c r="N29" i="98" s="1"/>
  <c r="U28" i="98"/>
  <c r="AA28" i="98" s="1"/>
  <c r="H28" i="98"/>
  <c r="N28" i="98" s="1"/>
  <c r="U27" i="98"/>
  <c r="AA27" i="98" s="1"/>
  <c r="H27" i="98"/>
  <c r="N27" i="98" s="1"/>
  <c r="U26" i="98"/>
  <c r="AA26" i="98" s="1"/>
  <c r="H26" i="98"/>
  <c r="N26" i="98" s="1"/>
  <c r="U25" i="98"/>
  <c r="AA25" i="98" s="1"/>
  <c r="H25" i="98"/>
  <c r="N25" i="98" s="1"/>
  <c r="U24" i="98"/>
  <c r="AA24" i="98" s="1"/>
  <c r="H24" i="98"/>
  <c r="N24" i="98" s="1"/>
  <c r="U23" i="98"/>
  <c r="AA23" i="98" s="1"/>
  <c r="H23" i="98"/>
  <c r="N23" i="98" s="1"/>
  <c r="U22" i="98"/>
  <c r="AA22" i="98" s="1"/>
  <c r="H22" i="98"/>
  <c r="N22" i="98" s="1"/>
  <c r="U21" i="98"/>
  <c r="AA21" i="98" s="1"/>
  <c r="H21" i="98"/>
  <c r="N21" i="98" s="1"/>
  <c r="U20" i="98"/>
  <c r="AA20" i="98" s="1"/>
  <c r="H20" i="98"/>
  <c r="N20" i="98" s="1"/>
  <c r="U19" i="98"/>
  <c r="AA19" i="98" s="1"/>
  <c r="H19" i="98"/>
  <c r="N19" i="98" s="1"/>
  <c r="U18" i="98"/>
  <c r="AA18" i="98" s="1"/>
  <c r="H18" i="98"/>
  <c r="N18" i="98" s="1"/>
  <c r="U17" i="98"/>
  <c r="AA17" i="98" s="1"/>
  <c r="H17" i="98"/>
  <c r="N17" i="98" s="1"/>
  <c r="U16" i="98"/>
  <c r="AA16" i="98" s="1"/>
  <c r="H16" i="98"/>
  <c r="N16" i="98" s="1"/>
  <c r="U15" i="98"/>
  <c r="AA15" i="98" s="1"/>
  <c r="H15" i="98"/>
  <c r="N15" i="98" s="1"/>
  <c r="U14" i="98"/>
  <c r="AA14" i="98" s="1"/>
  <c r="H14" i="98"/>
  <c r="N14" i="98" s="1"/>
  <c r="U13" i="98"/>
  <c r="AA13" i="98" s="1"/>
  <c r="H13" i="98"/>
  <c r="N13" i="98" s="1"/>
  <c r="E6" i="98"/>
  <c r="L2" i="98"/>
  <c r="C14" i="97" l="1"/>
  <c r="C15" i="97" s="1"/>
  <c r="C16" i="97" s="1"/>
  <c r="C17" i="97" s="1"/>
  <c r="C18" i="97" s="1"/>
  <c r="C19" i="97" s="1"/>
  <c r="C20" i="97" s="1"/>
  <c r="C21" i="97" s="1"/>
  <c r="C22" i="97" s="1"/>
  <c r="C23" i="97" s="1"/>
  <c r="C24" i="97" s="1"/>
  <c r="C25" i="97" s="1"/>
  <c r="C26" i="97" s="1"/>
  <c r="C27" i="97" s="1"/>
  <c r="C28" i="97" s="1"/>
  <c r="C29" i="97" s="1"/>
  <c r="C30" i="97" s="1"/>
  <c r="C31" i="97" s="1"/>
  <c r="C32" i="97" s="1"/>
  <c r="C33" i="97" s="1"/>
  <c r="C34" i="97" s="1"/>
  <c r="C35" i="97" s="1"/>
  <c r="C36" i="97" s="1"/>
  <c r="C37" i="97" s="1"/>
  <c r="C38" i="97" s="1"/>
  <c r="C39" i="97" s="1"/>
  <c r="C40" i="97" s="1"/>
  <c r="C41" i="97" s="1"/>
  <c r="C42" i="97" s="1"/>
  <c r="C43" i="97" s="1"/>
  <c r="H44" i="98"/>
  <c r="N44" i="98"/>
  <c r="N46" i="98" s="1"/>
  <c r="N49" i="98" s="1"/>
  <c r="N51" i="98" s="1"/>
  <c r="N45" i="98"/>
  <c r="AA44" i="98"/>
  <c r="AA45" i="98" s="1"/>
  <c r="AA49" i="98" s="1"/>
  <c r="AA51" i="98" s="1"/>
  <c r="U44" i="98"/>
  <c r="AA52" i="98" l="1"/>
  <c r="H13" i="97"/>
  <c r="K52" i="97"/>
  <c r="U43" i="97"/>
  <c r="AA43" i="97" s="1"/>
  <c r="H43" i="97"/>
  <c r="N43" i="97" s="1"/>
  <c r="U42" i="97"/>
  <c r="AA42" i="97" s="1"/>
  <c r="H42" i="97"/>
  <c r="N42" i="97" s="1"/>
  <c r="U41" i="97"/>
  <c r="AA41" i="97" s="1"/>
  <c r="H41" i="97"/>
  <c r="N41" i="97" s="1"/>
  <c r="U40" i="97"/>
  <c r="AA40" i="97" s="1"/>
  <c r="H40" i="97"/>
  <c r="N40" i="97" s="1"/>
  <c r="U39" i="97"/>
  <c r="AA39" i="97" s="1"/>
  <c r="H39" i="97"/>
  <c r="N39" i="97" s="1"/>
  <c r="U38" i="97"/>
  <c r="AA38" i="97" s="1"/>
  <c r="H38" i="97"/>
  <c r="N38" i="97" s="1"/>
  <c r="U37" i="97"/>
  <c r="AA37" i="97" s="1"/>
  <c r="H37" i="97"/>
  <c r="N37" i="97" s="1"/>
  <c r="U36" i="97"/>
  <c r="AA36" i="97" s="1"/>
  <c r="H36" i="97"/>
  <c r="N36" i="97" s="1"/>
  <c r="U35" i="97"/>
  <c r="AA35" i="97" s="1"/>
  <c r="H35" i="97"/>
  <c r="N35" i="97" s="1"/>
  <c r="U34" i="97"/>
  <c r="AA34" i="97" s="1"/>
  <c r="H34" i="97"/>
  <c r="N34" i="97" s="1"/>
  <c r="U33" i="97"/>
  <c r="AA33" i="97" s="1"/>
  <c r="H33" i="97"/>
  <c r="N33" i="97" s="1"/>
  <c r="U32" i="97"/>
  <c r="AA32" i="97" s="1"/>
  <c r="H32" i="97"/>
  <c r="N32" i="97" s="1"/>
  <c r="U31" i="97"/>
  <c r="AA31" i="97" s="1"/>
  <c r="H31" i="97"/>
  <c r="N31" i="97" s="1"/>
  <c r="U30" i="97"/>
  <c r="AA30" i="97" s="1"/>
  <c r="H30" i="97"/>
  <c r="N30" i="97" s="1"/>
  <c r="U29" i="97"/>
  <c r="AA29" i="97" s="1"/>
  <c r="H29" i="97"/>
  <c r="N29" i="97" s="1"/>
  <c r="U28" i="97"/>
  <c r="AA28" i="97" s="1"/>
  <c r="H28" i="97"/>
  <c r="N28" i="97" s="1"/>
  <c r="U27" i="97"/>
  <c r="AA27" i="97" s="1"/>
  <c r="H27" i="97"/>
  <c r="N27" i="97" s="1"/>
  <c r="U26" i="97"/>
  <c r="AA26" i="97" s="1"/>
  <c r="H26" i="97"/>
  <c r="N26" i="97" s="1"/>
  <c r="U25" i="97"/>
  <c r="AA25" i="97" s="1"/>
  <c r="H25" i="97"/>
  <c r="N25" i="97" s="1"/>
  <c r="U24" i="97"/>
  <c r="AA24" i="97" s="1"/>
  <c r="H24" i="97"/>
  <c r="N24" i="97" s="1"/>
  <c r="U23" i="97"/>
  <c r="AA23" i="97" s="1"/>
  <c r="H23" i="97"/>
  <c r="N23" i="97" s="1"/>
  <c r="U22" i="97"/>
  <c r="AA22" i="97" s="1"/>
  <c r="H22" i="97"/>
  <c r="N22" i="97" s="1"/>
  <c r="U21" i="97"/>
  <c r="AA21" i="97" s="1"/>
  <c r="H21" i="97"/>
  <c r="N21" i="97" s="1"/>
  <c r="U20" i="97"/>
  <c r="AA20" i="97" s="1"/>
  <c r="H20" i="97"/>
  <c r="N20" i="97" s="1"/>
  <c r="U19" i="97"/>
  <c r="AA19" i="97" s="1"/>
  <c r="H19" i="97"/>
  <c r="N19" i="97" s="1"/>
  <c r="U18" i="97"/>
  <c r="AA18" i="97" s="1"/>
  <c r="H18" i="97"/>
  <c r="N18" i="97" s="1"/>
  <c r="U17" i="97"/>
  <c r="AA17" i="97" s="1"/>
  <c r="H17" i="97"/>
  <c r="N17" i="97" s="1"/>
  <c r="U16" i="97"/>
  <c r="AA16" i="97" s="1"/>
  <c r="H16" i="97"/>
  <c r="N16" i="97" s="1"/>
  <c r="U15" i="97"/>
  <c r="AA15" i="97" s="1"/>
  <c r="H15" i="97"/>
  <c r="N15" i="97" s="1"/>
  <c r="U14" i="97"/>
  <c r="AA14" i="97" s="1"/>
  <c r="H14" i="97"/>
  <c r="U13" i="97"/>
  <c r="AA13" i="97" s="1"/>
  <c r="N13" i="97"/>
  <c r="E6" i="97"/>
  <c r="L2" i="97"/>
  <c r="T13" i="89"/>
  <c r="T12" i="89"/>
  <c r="T11" i="89"/>
  <c r="T10" i="89"/>
  <c r="T9" i="89"/>
  <c r="T8" i="89"/>
  <c r="T7" i="89"/>
  <c r="T6" i="89"/>
  <c r="T5" i="89"/>
  <c r="T4" i="89"/>
  <c r="T3" i="89"/>
  <c r="C13" i="98" l="1"/>
  <c r="C14" i="98" s="1"/>
  <c r="C15" i="98" s="1"/>
  <c r="C16" i="98" s="1"/>
  <c r="C17" i="98" s="1"/>
  <c r="C18" i="98" s="1"/>
  <c r="C19" i="98" s="1"/>
  <c r="C20" i="98" s="1"/>
  <c r="C21" i="98" s="1"/>
  <c r="C22" i="98" s="1"/>
  <c r="C23" i="98" s="1"/>
  <c r="C24" i="98" s="1"/>
  <c r="C25" i="98" s="1"/>
  <c r="C26" i="98" s="1"/>
  <c r="C27" i="98" s="1"/>
  <c r="C28" i="98" s="1"/>
  <c r="C29" i="98" s="1"/>
  <c r="C30" i="98" s="1"/>
  <c r="C31" i="98" s="1"/>
  <c r="C32" i="98" s="1"/>
  <c r="C33" i="98" s="1"/>
  <c r="C34" i="98" s="1"/>
  <c r="C35" i="98" s="1"/>
  <c r="C36" i="98" s="1"/>
  <c r="C37" i="98" s="1"/>
  <c r="C38" i="98" s="1"/>
  <c r="C39" i="98" s="1"/>
  <c r="C40" i="98" s="1"/>
  <c r="C41" i="98" s="1"/>
  <c r="C42" i="98" s="1"/>
  <c r="C43" i="98" s="1"/>
  <c r="AA44" i="97"/>
  <c r="AA45" i="97" s="1"/>
  <c r="AA49" i="97" s="1"/>
  <c r="AA51" i="97" s="1"/>
  <c r="H44" i="97"/>
  <c r="U44" i="97"/>
  <c r="N14" i="97"/>
  <c r="N45" i="97" s="1"/>
  <c r="N44" i="97" l="1"/>
  <c r="N46" i="97" s="1"/>
  <c r="N49" i="97" s="1"/>
  <c r="N51" i="97" s="1"/>
  <c r="AA52" i="97"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<sst xmlns="http://schemas.openxmlformats.org/spreadsheetml/2006/main" count="1126" uniqueCount="89">
  <si>
    <t>→プルダウンリスト　削除しない</t>
    <rPh sb="10" eb="12">
      <t>サクジョ</t>
    </rPh>
    <phoneticPr fontId="2"/>
  </si>
  <si>
    <t>月</t>
    <rPh sb="0" eb="1">
      <t>ツキ</t>
    </rPh>
    <phoneticPr fontId="2"/>
  </si>
  <si>
    <t>事業名</t>
    <rPh sb="0" eb="2">
      <t>ジギョウ</t>
    </rPh>
    <rPh sb="2" eb="3">
      <t>メイ</t>
    </rPh>
    <phoneticPr fontId="2"/>
  </si>
  <si>
    <t>補助対象事業（交通事業のみ選択）</t>
    <rPh sb="0" eb="2">
      <t>ホジョ</t>
    </rPh>
    <rPh sb="2" eb="4">
      <t>タイショウ</t>
    </rPh>
    <rPh sb="4" eb="6">
      <t>ジギョウ</t>
    </rPh>
    <rPh sb="7" eb="9">
      <t>コウツウ</t>
    </rPh>
    <rPh sb="9" eb="11">
      <t>ジギョウ</t>
    </rPh>
    <rPh sb="13" eb="15">
      <t>センタク</t>
    </rPh>
    <phoneticPr fontId="2"/>
  </si>
  <si>
    <t>曜日</t>
    <rPh sb="0" eb="2">
      <t>ヨウビ</t>
    </rPh>
    <phoneticPr fontId="2"/>
  </si>
  <si>
    <t>自</t>
    <rPh sb="0" eb="1">
      <t>ジ</t>
    </rPh>
    <phoneticPr fontId="2"/>
  </si>
  <si>
    <t>至</t>
    <rPh sb="0" eb="1">
      <t>イタ</t>
    </rPh>
    <phoneticPr fontId="2"/>
  </si>
  <si>
    <t>曜日</t>
  </si>
  <si>
    <t>オーバーツーリズムの未然防止・抑制による持続可能な観光推進事業</t>
    <phoneticPr fontId="2"/>
  </si>
  <si>
    <t>調査・分析</t>
    <phoneticPr fontId="2"/>
  </si>
  <si>
    <t>月</t>
    <rPh sb="0" eb="1">
      <t>ゲツ</t>
    </rPh>
    <phoneticPr fontId="2"/>
  </si>
  <si>
    <t>火</t>
    <rPh sb="0" eb="1">
      <t>カ</t>
    </rPh>
    <phoneticPr fontId="2"/>
  </si>
  <si>
    <t>対策計画策定</t>
    <phoneticPr fontId="2"/>
  </si>
  <si>
    <t>水</t>
    <rPh sb="0" eb="1">
      <t>スイ</t>
    </rPh>
    <phoneticPr fontId="2"/>
  </si>
  <si>
    <t>受入環境の整備・増強</t>
    <phoneticPr fontId="2"/>
  </si>
  <si>
    <t>木</t>
    <rPh sb="0" eb="1">
      <t>モク</t>
    </rPh>
    <phoneticPr fontId="2"/>
  </si>
  <si>
    <t>需要の適切な管理</t>
    <phoneticPr fontId="2"/>
  </si>
  <si>
    <t>金</t>
  </si>
  <si>
    <t>観光客の分散・平準化</t>
    <phoneticPr fontId="2"/>
  </si>
  <si>
    <t>金</t>
    <rPh sb="0" eb="1">
      <t>キン</t>
    </rPh>
    <phoneticPr fontId="2"/>
  </si>
  <si>
    <t>土</t>
  </si>
  <si>
    <t>マナー啓発</t>
    <phoneticPr fontId="2"/>
  </si>
  <si>
    <t>土</t>
    <rPh sb="0" eb="1">
      <t>ド</t>
    </rPh>
    <phoneticPr fontId="2"/>
  </si>
  <si>
    <t>日</t>
  </si>
  <si>
    <t>地域住民と協業した観光振興</t>
    <phoneticPr fontId="2"/>
  </si>
  <si>
    <t>日</t>
    <rPh sb="0" eb="1">
      <t>ニチ</t>
    </rPh>
    <phoneticPr fontId="2"/>
  </si>
  <si>
    <t>月</t>
    <phoneticPr fontId="2"/>
  </si>
  <si>
    <t>様式16（業務日誌）</t>
    <phoneticPr fontId="2"/>
  </si>
  <si>
    <t>補助対象事業名</t>
    <rPh sb="0" eb="7">
      <t>ホジョタイショウジギョウメイ</t>
    </rPh>
    <phoneticPr fontId="4"/>
  </si>
  <si>
    <t>期間</t>
    <rPh sb="0" eb="2">
      <t>キカン</t>
    </rPh>
    <phoneticPr fontId="2"/>
  </si>
  <si>
    <t>（自）</t>
  </si>
  <si>
    <t>所属</t>
    <rPh sb="0" eb="2">
      <t>ショゾク</t>
    </rPh>
    <phoneticPr fontId="2"/>
  </si>
  <si>
    <t>補助対象事業者名</t>
    <rPh sb="0" eb="8">
      <t>ホジョタイショウジギョウシャメイ</t>
    </rPh>
    <phoneticPr fontId="2"/>
  </si>
  <si>
    <t>（至）</t>
    <phoneticPr fontId="2"/>
  </si>
  <si>
    <t>氏名</t>
    <rPh sb="0" eb="2">
      <t>シメイ</t>
    </rPh>
    <phoneticPr fontId="2"/>
  </si>
  <si>
    <t>管理責任者所属</t>
  </si>
  <si>
    <t>支払い基準</t>
    <rPh sb="0" eb="2">
      <t>シハラ</t>
    </rPh>
    <rPh sb="3" eb="5">
      <t>キジュン</t>
    </rPh>
    <phoneticPr fontId="2"/>
  </si>
  <si>
    <t>時給</t>
  </si>
  <si>
    <t>曜</t>
  </si>
  <si>
    <t>時間内労働時間</t>
    <rPh sb="0" eb="2">
      <t>ジカン</t>
    </rPh>
    <rPh sb="2" eb="3">
      <t>ナイ</t>
    </rPh>
    <rPh sb="3" eb="5">
      <t>ロウドウ</t>
    </rPh>
    <phoneticPr fontId="3"/>
  </si>
  <si>
    <t>時間外労働時間</t>
    <rPh sb="0" eb="2">
      <t>ジカン</t>
    </rPh>
    <rPh sb="2" eb="3">
      <t>ガイ</t>
    </rPh>
    <rPh sb="3" eb="5">
      <t>ロウドウ</t>
    </rPh>
    <phoneticPr fontId="3"/>
  </si>
  <si>
    <t>時間内労働時間</t>
    <rPh sb="0" eb="3">
      <t>ジカンナイ</t>
    </rPh>
    <rPh sb="3" eb="5">
      <t>ロウドウ</t>
    </rPh>
    <rPh sb="5" eb="7">
      <t>ジカン</t>
    </rPh>
    <phoneticPr fontId="2"/>
  </si>
  <si>
    <t>うち休憩時間等</t>
    <rPh sb="2" eb="4">
      <t>キュウケイ</t>
    </rPh>
    <rPh sb="4" eb="6">
      <t>ジカン</t>
    </rPh>
    <rPh sb="6" eb="7">
      <t>トウ</t>
    </rPh>
    <phoneticPr fontId="2"/>
  </si>
  <si>
    <t>補助事業従事時間</t>
    <rPh sb="0" eb="2">
      <t>ホジョ</t>
    </rPh>
    <rPh sb="2" eb="4">
      <t>ジギョウ</t>
    </rPh>
    <rPh sb="4" eb="6">
      <t>ジュウジ</t>
    </rPh>
    <rPh sb="6" eb="8">
      <t>ジカン</t>
    </rPh>
    <phoneticPr fontId="2"/>
  </si>
  <si>
    <t>正味時間</t>
    <rPh sb="0" eb="2">
      <t>ショウミ</t>
    </rPh>
    <rPh sb="2" eb="4">
      <t>ジカン</t>
    </rPh>
    <phoneticPr fontId="2"/>
  </si>
  <si>
    <t>作業内容、備考等</t>
    <rPh sb="5" eb="7">
      <t>ビコウ</t>
    </rPh>
    <rPh sb="7" eb="8">
      <t>トウ</t>
    </rPh>
    <phoneticPr fontId="2"/>
  </si>
  <si>
    <t>時間外労働時間</t>
    <rPh sb="0" eb="3">
      <t>ジカンガイ</t>
    </rPh>
    <rPh sb="3" eb="5">
      <t>ロウドウ</t>
    </rPh>
    <rPh sb="5" eb="7">
      <t>ジカン</t>
    </rPh>
    <phoneticPr fontId="2"/>
  </si>
  <si>
    <t>「作業内容」に記載した
略号の説明</t>
    <rPh sb="7" eb="9">
      <t>キサイ</t>
    </rPh>
    <rPh sb="12" eb="14">
      <t>リャクゴウ</t>
    </rPh>
    <rPh sb="15" eb="17">
      <t>セツメイ</t>
    </rPh>
    <phoneticPr fontId="2"/>
  </si>
  <si>
    <t>付</t>
  </si>
  <si>
    <t>自（時間：分）</t>
    <rPh sb="0" eb="1">
      <t>ジ</t>
    </rPh>
    <rPh sb="2" eb="4">
      <t>ジカン</t>
    </rPh>
    <rPh sb="5" eb="6">
      <t>フン</t>
    </rPh>
    <phoneticPr fontId="2"/>
  </si>
  <si>
    <t>至（時間：分）</t>
    <rPh sb="0" eb="1">
      <t>イタ</t>
    </rPh>
    <rPh sb="2" eb="4">
      <t>ジカン</t>
    </rPh>
    <rPh sb="5" eb="6">
      <t>フン</t>
    </rPh>
    <phoneticPr fontId="2"/>
  </si>
  <si>
    <t>(</t>
    <phoneticPr fontId="2"/>
  </si>
  <si>
    <t>時間：分</t>
    <rPh sb="0" eb="2">
      <t>ジカン</t>
    </rPh>
    <rPh sb="3" eb="4">
      <t>フン</t>
    </rPh>
    <phoneticPr fontId="2"/>
  </si>
  <si>
    <t>)</t>
    <phoneticPr fontId="2"/>
  </si>
  <si>
    <t>～</t>
  </si>
  <si>
    <t>(</t>
  </si>
  <si>
    <t>)</t>
  </si>
  <si>
    <t>A</t>
    <phoneticPr fontId="3"/>
  </si>
  <si>
    <t>B</t>
    <phoneticPr fontId="3"/>
  </si>
  <si>
    <t>C</t>
    <phoneticPr fontId="3"/>
  </si>
  <si>
    <t>D</t>
    <phoneticPr fontId="3"/>
  </si>
  <si>
    <t>E</t>
    <phoneticPr fontId="3"/>
  </si>
  <si>
    <t>F</t>
    <phoneticPr fontId="3"/>
  </si>
  <si>
    <t>G</t>
    <phoneticPr fontId="3"/>
  </si>
  <si>
    <t>H</t>
    <phoneticPr fontId="3"/>
  </si>
  <si>
    <t>I</t>
    <phoneticPr fontId="3"/>
  </si>
  <si>
    <t>J</t>
    <phoneticPr fontId="3"/>
  </si>
  <si>
    <t>合計</t>
    <phoneticPr fontId="2"/>
  </si>
  <si>
    <t>合計勤務日数（⑦）</t>
    <rPh sb="2" eb="6">
      <t>キンムニッスウ</t>
    </rPh>
    <phoneticPr fontId="2"/>
  </si>
  <si>
    <t>合計（時間換算　※小数点第三位以下四捨五入）</t>
    <rPh sb="9" eb="17">
      <t>ショウスウテンダイサンイイカ</t>
    </rPh>
    <rPh sb="17" eb="21">
      <t>シシャゴニュウ</t>
    </rPh>
    <phoneticPr fontId="2"/>
  </si>
  <si>
    <t>時間</t>
    <rPh sb="0" eb="2">
      <t>ジカン</t>
    </rPh>
    <phoneticPr fontId="2"/>
  </si>
  <si>
    <t>時間内労働時間のうち、補助事業従事時間（①）</t>
    <rPh sb="0" eb="2">
      <t>ジカン</t>
    </rPh>
    <rPh sb="2" eb="3">
      <t>ナイ</t>
    </rPh>
    <rPh sb="3" eb="5">
      <t>ロウドウ</t>
    </rPh>
    <rPh sb="5" eb="7">
      <t>ジカン</t>
    </rPh>
    <rPh sb="11" eb="13">
      <t>ホジョ</t>
    </rPh>
    <rPh sb="13" eb="15">
      <t>ジギョウ</t>
    </rPh>
    <rPh sb="15" eb="17">
      <t>ジュウジ</t>
    </rPh>
    <rPh sb="17" eb="19">
      <t>ジカン</t>
    </rPh>
    <phoneticPr fontId="2"/>
  </si>
  <si>
    <t>時間外労働時間のうち、補助事業従事時間（④）</t>
    <rPh sb="0" eb="2">
      <t>ジカン</t>
    </rPh>
    <rPh sb="2" eb="3">
      <t>ソト</t>
    </rPh>
    <rPh sb="3" eb="5">
      <t>ロウドウ</t>
    </rPh>
    <rPh sb="5" eb="7">
      <t>ジカン</t>
    </rPh>
    <rPh sb="11" eb="13">
      <t>ホジョ</t>
    </rPh>
    <rPh sb="13" eb="15">
      <t>ジギョウ</t>
    </rPh>
    <rPh sb="15" eb="17">
      <t>ジュウジ</t>
    </rPh>
    <rPh sb="17" eb="19">
      <t>ジカン</t>
    </rPh>
    <phoneticPr fontId="2"/>
  </si>
  <si>
    <t>時間内労働時間　単価（②）</t>
    <rPh sb="0" eb="2">
      <t>ジカン</t>
    </rPh>
    <rPh sb="2" eb="3">
      <t>ナイ</t>
    </rPh>
    <rPh sb="3" eb="5">
      <t>ロウドウ</t>
    </rPh>
    <rPh sb="5" eb="7">
      <t>ジカン</t>
    </rPh>
    <rPh sb="8" eb="10">
      <t>タンカ</t>
    </rPh>
    <phoneticPr fontId="2"/>
  </si>
  <si>
    <t>時間外労働時間　単価（⑤）</t>
    <rPh sb="0" eb="2">
      <t>ジカン</t>
    </rPh>
    <rPh sb="2" eb="3">
      <t>ソト</t>
    </rPh>
    <rPh sb="3" eb="5">
      <t>ロウドウ</t>
    </rPh>
    <rPh sb="5" eb="7">
      <t>ジカン</t>
    </rPh>
    <rPh sb="8" eb="10">
      <t>タンカ</t>
    </rPh>
    <phoneticPr fontId="2"/>
  </si>
  <si>
    <t>円/時</t>
    <rPh sb="0" eb="1">
      <t>エン</t>
    </rPh>
    <rPh sb="2" eb="3">
      <t>ジ</t>
    </rPh>
    <phoneticPr fontId="2"/>
  </si>
  <si>
    <t>円</t>
    <rPh sb="0" eb="1">
      <t>エン</t>
    </rPh>
    <phoneticPr fontId="2"/>
  </si>
  <si>
    <t>時間外労働時間に係る補助人件費（円未満四捨五入）（⑥=④×⑤）</t>
    <rPh sb="0" eb="2">
      <t>ジカン</t>
    </rPh>
    <rPh sb="2" eb="3">
      <t>ソト</t>
    </rPh>
    <rPh sb="3" eb="5">
      <t>ロウドウ</t>
    </rPh>
    <rPh sb="5" eb="7">
      <t>ジカン</t>
    </rPh>
    <rPh sb="8" eb="9">
      <t>カカ</t>
    </rPh>
    <rPh sb="10" eb="12">
      <t>ホジョ</t>
    </rPh>
    <rPh sb="12" eb="15">
      <t>ジンケンヒ</t>
    </rPh>
    <rPh sb="16" eb="17">
      <t>エン</t>
    </rPh>
    <rPh sb="17" eb="19">
      <t>ミマン</t>
    </rPh>
    <rPh sb="19" eb="23">
      <t>シシャゴニュウ</t>
    </rPh>
    <phoneticPr fontId="2"/>
  </si>
  <si>
    <t>時間内+時間外　補助人件費合計（③＋⑥）</t>
    <rPh sb="0" eb="2">
      <t>ジカン</t>
    </rPh>
    <rPh sb="2" eb="3">
      <t>ナイ</t>
    </rPh>
    <rPh sb="4" eb="7">
      <t>ジカンガイ</t>
    </rPh>
    <rPh sb="8" eb="10">
      <t>ホジョ</t>
    </rPh>
    <rPh sb="10" eb="13">
      <t>ジンケンヒ</t>
    </rPh>
    <rPh sb="13" eb="15">
      <t>ゴウケイ</t>
    </rPh>
    <phoneticPr fontId="2"/>
  </si>
  <si>
    <t>備考（「時間外労働時間」を記入した場合、当該日に所定時間外労働が必要な理由を説明する）</t>
    <rPh sb="0" eb="2">
      <t>ビコウ</t>
    </rPh>
    <rPh sb="4" eb="7">
      <t>ジカンガイ</t>
    </rPh>
    <rPh sb="7" eb="9">
      <t>ロウドウ</t>
    </rPh>
    <rPh sb="9" eb="11">
      <t>ジカン</t>
    </rPh>
    <rPh sb="13" eb="15">
      <t>キニュウ</t>
    </rPh>
    <rPh sb="17" eb="19">
      <t>バアイ</t>
    </rPh>
    <rPh sb="20" eb="22">
      <t>トウガイ</t>
    </rPh>
    <rPh sb="22" eb="23">
      <t>ヒ</t>
    </rPh>
    <rPh sb="24" eb="26">
      <t>ショテイ</t>
    </rPh>
    <rPh sb="26" eb="29">
      <t>ジカンガイ</t>
    </rPh>
    <rPh sb="29" eb="31">
      <t>ロウドウ</t>
    </rPh>
    <rPh sb="32" eb="34">
      <t>ヒツヨウ</t>
    </rPh>
    <rPh sb="35" eb="37">
      <t>リユウ</t>
    </rPh>
    <rPh sb="38" eb="40">
      <t>セツメイ</t>
    </rPh>
    <phoneticPr fontId="2"/>
  </si>
  <si>
    <t>12：00～13：00　休憩</t>
    <rPh sb="12" eb="14">
      <t>キュウケイ</t>
    </rPh>
    <phoneticPr fontId="2"/>
  </si>
  <si>
    <t>他業務に従事</t>
    <rPh sb="0" eb="1">
      <t>タ</t>
    </rPh>
    <rPh sb="1" eb="3">
      <t>ギョウム</t>
    </rPh>
    <rPh sb="4" eb="6">
      <t>ジュウジ</t>
    </rPh>
    <phoneticPr fontId="2"/>
  </si>
  <si>
    <t>18：00～19：00　休憩</t>
    <rPh sb="12" eb="14">
      <t>キュウケイ</t>
    </rPh>
    <phoneticPr fontId="2"/>
  </si>
  <si>
    <t>19：00～20：00　A</t>
    <phoneticPr fontId="2"/>
  </si>
  <si>
    <t>12：00～13：00　休憩</t>
  </si>
  <si>
    <t>計画申請番号</t>
    <rPh sb="0" eb="6">
      <t>ケイカクシンセイバンゴウ</t>
    </rPh>
    <phoneticPr fontId="2"/>
  </si>
  <si>
    <t>交付申請番号</t>
    <rPh sb="0" eb="6">
      <t>コウフシンセイバンゴウ</t>
    </rPh>
    <phoneticPr fontId="2"/>
  </si>
  <si>
    <t>OT08K123450001</t>
    <phoneticPr fontId="2"/>
  </si>
  <si>
    <t>XX周遊事業</t>
    <rPh sb="2" eb="6">
      <t>シュウユウジギョウ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</si>
</sst>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Red]&quot;¥&quot;\-#,##0"/>
    <numFmt numFmtId="176" formatCode="[$-411]e"/>
    <numFmt numFmtId="177" formatCode="yyyy/mm/dd\ hh:mm"/>
    <numFmt numFmtId="178" formatCode="#,##0_ "/>
    <numFmt numFmtId="179" formatCode="[h]:mm"/>
    <numFmt numFmtId="180" formatCode="#,##0.00_ ;[Red]\-#,##0.00\ "/>
    <numFmt numFmtId="181" formatCode="[$-F800]dddd\,\ mmmm\ dd\,\ yyyy"/>
    <numFmt numFmtId="182" formatCode="aaa"/>
  </numFmts>
  <fonts count="15">
    <font>
      <sz val="11"/>
      <name val="ＭＳ Ｐゴシック"/>
      <family val="3"/>
      <charset val="128"/>
    </font>
    <font>
      <sz val="11"/>
      <name val="ＭＳ Ｐゴシック"/>
      <family val="3"/>
      <charset val="128"/>
    </font>
    <font>
      <sz val="6"/>
      <name val="ＭＳ Ｐゴシック"/>
      <family val="3"/>
      <charset val="128"/>
    </font>
    <font>
      <sz val="12"/>
      <name val="細明朝体"/>
      <family val="3"/>
      <charset val="128"/>
    </font>
    <font>
      <sz val="6"/>
      <name val="細明朝体"/>
      <family val="3"/>
      <charset val="128"/>
    </font>
    <font>
      <sz val="11"/>
      <name val="ＭＳ ゴシック"/>
      <family val="3"/>
      <charset val="128"/>
    </font>
    <font>
      <sz val="11"/>
      <name val="ＭＳ 明朝"/>
      <family val="1"/>
      <charset val="128"/>
    </font>
    <font>
      <sz val="11"/>
      <color indexed="9"/>
      <name val="ＭＳ 明朝"/>
      <family val="1"/>
      <charset val="128"/>
    </font>
    <font>
      <sz val="18"/>
      <name val="ＭＳ 明朝"/>
      <family val="1"/>
      <charset val="128"/>
    </font>
    <font>
      <sz val="10"/>
      <name val="ＭＳ 明朝"/>
      <family val="1"/>
      <charset val="128"/>
    </font>
    <font>
      <sz val="10"/>
      <name val="Arial"/>
      <family val="2"/>
    </font>
    <font>
      <sz val="11"/>
      <color theme="1"/>
      <name val="ＭＳ Ｐゴシック"/>
      <family val="3"/>
      <charset val="128"/>
      <scheme val="minor"/>
    </font>
    <font>
      <sz val="8"/>
      <name val="ＭＳ 明朝"/>
      <family val="1"/>
      <charset val="128"/>
    </font>
    <font>
      <b/>
      <sz val="11"/>
      <color rgb="FFC00000"/>
      <name val="ＭＳ 明朝"/>
      <family val="1"/>
      <charset val="128"/>
    </font>
    <font>
      <sz val="14"/>
      <name val="ＭＳ 明朝"/>
      <family val="1"/>
      <charset val="128"/>
    </font>
  </fonts>
  <fills count="9">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rgb="FFFFFFCC"/>
        <bgColor indexed="64"/>
      </patternFill>
    </fill>
    <fill>
      <patternFill patternType="solid">
        <fgColor theme="3" tint="0.79998168889431442"/>
        <bgColor indexed="64"/>
      </patternFill>
    </fill>
    <fill>
      <patternFill patternType="solid">
        <fgColor theme="0"/>
        <bgColor indexed="64"/>
      </patternFill>
    </fill>
    <fill>
      <patternFill patternType="solid">
        <fgColor theme="9" tint="0.39997558519241921"/>
        <bgColor indexed="64"/>
      </patternFill>
    </fill>
    <fill>
      <patternFill patternType="solid">
        <fgColor rgb="FFFFFF99"/>
        <bgColor indexed="64"/>
      </patternFill>
    </fill>
  </fills>
  <borders count="40">
    <border>
      <left/>
      <right/>
      <top/>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right/>
      <top/>
      <bottom style="medium">
        <color indexed="64"/>
      </bottom>
      <diagonal/>
    </border>
    <border>
      <left/>
      <right/>
      <top style="medium">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right style="thin">
        <color indexed="64"/>
      </right>
      <top/>
      <bottom style="thin">
        <color indexed="64"/>
      </bottom>
      <diagonal/>
    </border>
    <border>
      <left style="medium">
        <color indexed="64"/>
      </left>
      <right/>
      <top/>
      <bottom style="medium">
        <color indexed="64"/>
      </bottom>
      <diagonal/>
    </border>
    <border>
      <left/>
      <right/>
      <top style="medium">
        <color indexed="64"/>
      </top>
      <bottom style="medium">
        <color indexed="64"/>
      </bottom>
      <diagonal/>
    </border>
    <border>
      <left style="thin">
        <color indexed="64"/>
      </left>
      <right style="medium">
        <color indexed="64"/>
      </right>
      <top style="thin">
        <color indexed="64"/>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thin">
        <color indexed="64"/>
      </bottom>
      <diagonal/>
    </border>
    <border>
      <left style="medium">
        <color indexed="64"/>
      </left>
      <right/>
      <top style="medium">
        <color indexed="64"/>
      </top>
      <bottom/>
      <diagonal/>
    </border>
    <border>
      <left style="medium">
        <color indexed="64"/>
      </left>
      <right/>
      <top/>
      <bottom style="thin">
        <color indexed="64"/>
      </bottom>
      <diagonal/>
    </border>
    <border>
      <left/>
      <right style="thin">
        <color indexed="64"/>
      </right>
      <top style="thin">
        <color indexed="64"/>
      </top>
      <bottom style="double">
        <color indexed="64"/>
      </bottom>
      <diagonal/>
    </border>
    <border>
      <left style="medium">
        <color indexed="64"/>
      </left>
      <right/>
      <top/>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style="medium">
        <color indexed="64"/>
      </top>
      <bottom style="medium">
        <color indexed="64"/>
      </bottom>
      <diagonal/>
    </border>
    <border>
      <left style="medium">
        <color indexed="64"/>
      </left>
      <right/>
      <top style="thin">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double">
        <color indexed="64"/>
      </bottom>
      <diagonal/>
    </border>
    <border>
      <left/>
      <right style="thin">
        <color indexed="64"/>
      </right>
      <top/>
      <bottom/>
      <diagonal/>
    </border>
    <border>
      <left style="medium">
        <color indexed="64"/>
      </left>
      <right/>
      <top style="double">
        <color indexed="64"/>
      </top>
      <bottom/>
      <diagonal/>
    </border>
    <border>
      <left/>
      <right style="medium">
        <color indexed="64"/>
      </right>
      <top style="double">
        <color indexed="64"/>
      </top>
      <bottom/>
      <diagonal/>
    </border>
    <border>
      <left/>
      <right style="medium">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9">
    <xf numFmtId="0" fontId="0" fillId="0" borderId="0">
      <alignment vertical="center"/>
    </xf>
    <xf numFmtId="38" fontId="11" fillId="0" borderId="0" applyFont="0" applyFill="0" applyBorder="0" applyAlignment="0" applyProtection="0">
      <alignment vertical="center"/>
    </xf>
    <xf numFmtId="38" fontId="6" fillId="0" borderId="0" applyFont="0" applyFill="0" applyBorder="0" applyAlignment="0" applyProtection="0"/>
    <xf numFmtId="6" fontId="1" fillId="0" borderId="0" applyFont="0" applyFill="0" applyBorder="0" applyAlignment="0" applyProtection="0">
      <alignment vertical="center"/>
    </xf>
    <xf numFmtId="0" fontId="11" fillId="0" borderId="0">
      <alignment vertical="center"/>
    </xf>
    <xf numFmtId="0" fontId="5" fillId="0" borderId="0">
      <alignment vertical="center"/>
    </xf>
    <xf numFmtId="0" fontId="6" fillId="0" borderId="0"/>
    <xf numFmtId="0" fontId="10" fillId="0" borderId="0"/>
    <xf numFmtId="38" fontId="1" fillId="0" borderId="0" applyFont="0" applyFill="0" applyBorder="0" applyAlignment="0" applyProtection="0">
      <alignment vertical="center"/>
    </xf>
  </cellStyleXfs>
  <cellXfs count="202">
    <xf numFmtId="0" fontId="0" fillId="0" borderId="0" xfId="0">
      <alignment vertical="center"/>
    </xf>
    <xf numFmtId="0" fontId="6" fillId="0" borderId="0" xfId="0" applyFont="1" applyAlignment="1">
      <alignment vertical="top"/>
    </xf>
    <xf numFmtId="0" fontId="6" fillId="0" borderId="0" xfId="0" applyFont="1" applyAlignment="1"/>
    <xf numFmtId="0" fontId="6" fillId="2" borderId="9" xfId="0" applyFont="1" applyFill="1" applyBorder="1" applyAlignment="1">
      <alignment horizontal="right"/>
    </xf>
    <xf numFmtId="0" fontId="6" fillId="0" borderId="0" xfId="0" applyFont="1" applyAlignment="1">
      <alignment horizontal="center"/>
    </xf>
    <xf numFmtId="0" fontId="6" fillId="0" borderId="0" xfId="0" applyFont="1" applyAlignment="1">
      <alignment horizontal="right"/>
    </xf>
    <xf numFmtId="0" fontId="6" fillId="0" borderId="0" xfId="0" applyFont="1">
      <alignment vertical="center"/>
    </xf>
    <xf numFmtId="0" fontId="6" fillId="4" borderId="10" xfId="0" applyFont="1" applyFill="1" applyBorder="1" applyAlignment="1" applyProtection="1">
      <protection locked="0"/>
    </xf>
    <xf numFmtId="0" fontId="6" fillId="4" borderId="24" xfId="0" applyFont="1" applyFill="1" applyBorder="1" applyAlignment="1" applyProtection="1">
      <protection locked="0"/>
    </xf>
    <xf numFmtId="179" fontId="6" fillId="0" borderId="7" xfId="0" applyNumberFormat="1" applyFont="1" applyBorder="1" applyAlignment="1"/>
    <xf numFmtId="178" fontId="6" fillId="0" borderId="0" xfId="0" applyNumberFormat="1" applyFont="1">
      <alignment vertical="center"/>
    </xf>
    <xf numFmtId="178" fontId="6" fillId="0" borderId="13" xfId="0" applyNumberFormat="1" applyFont="1" applyBorder="1">
      <alignment vertical="center"/>
    </xf>
    <xf numFmtId="0" fontId="6" fillId="0" borderId="0" xfId="0" quotePrefix="1" applyFont="1" applyAlignment="1"/>
    <xf numFmtId="20" fontId="6" fillId="2" borderId="8" xfId="0" applyNumberFormat="1" applyFont="1" applyFill="1" applyBorder="1" applyAlignment="1"/>
    <xf numFmtId="20" fontId="6" fillId="2" borderId="20" xfId="0" applyNumberFormat="1" applyFont="1" applyFill="1" applyBorder="1" applyAlignment="1"/>
    <xf numFmtId="0" fontId="6" fillId="0" borderId="0" xfId="0" applyFont="1" applyAlignment="1">
      <alignment horizontal="left"/>
    </xf>
    <xf numFmtId="0" fontId="6" fillId="0" borderId="0" xfId="0" applyFont="1" applyAlignment="1">
      <alignment horizontal="centerContinuous"/>
    </xf>
    <xf numFmtId="40" fontId="6" fillId="0" borderId="0" xfId="1" applyNumberFormat="1" applyFont="1" applyFill="1" applyBorder="1" applyAlignment="1" applyProtection="1"/>
    <xf numFmtId="0" fontId="6" fillId="0" borderId="0" xfId="0" applyFont="1" applyAlignment="1">
      <alignment vertical="center" wrapText="1"/>
    </xf>
    <xf numFmtId="0" fontId="6" fillId="0" borderId="0" xfId="0" quotePrefix="1" applyFont="1" applyAlignment="1">
      <alignment wrapText="1"/>
    </xf>
    <xf numFmtId="177" fontId="7" fillId="0" borderId="0" xfId="0" applyNumberFormat="1" applyFont="1" applyAlignment="1">
      <alignment horizontal="center"/>
    </xf>
    <xf numFmtId="0" fontId="6" fillId="0" borderId="0" xfId="0" applyFont="1" applyAlignment="1">
      <alignment shrinkToFit="1"/>
    </xf>
    <xf numFmtId="0" fontId="6" fillId="0" borderId="0" xfId="0" applyFont="1" applyAlignment="1">
      <alignment horizontal="left" shrinkToFit="1"/>
    </xf>
    <xf numFmtId="20" fontId="6" fillId="2" borderId="7" xfId="0" applyNumberFormat="1" applyFont="1" applyFill="1" applyBorder="1" applyAlignment="1"/>
    <xf numFmtId="182" fontId="6" fillId="0" borderId="10" xfId="0" applyNumberFormat="1" applyFont="1" applyBorder="1" applyAlignment="1">
      <alignment horizontal="center"/>
    </xf>
    <xf numFmtId="20" fontId="6" fillId="2" borderId="23" xfId="0" applyNumberFormat="1" applyFont="1" applyFill="1" applyBorder="1" applyAlignment="1"/>
    <xf numFmtId="0" fontId="6" fillId="0" borderId="18" xfId="0" applyFont="1" applyBorder="1">
      <alignment vertical="center"/>
    </xf>
    <xf numFmtId="0" fontId="6" fillId="0" borderId="5" xfId="0" applyFont="1" applyBorder="1">
      <alignment vertical="center"/>
    </xf>
    <xf numFmtId="0" fontId="6" fillId="0" borderId="25" xfId="0" applyFont="1" applyBorder="1">
      <alignment vertical="center"/>
    </xf>
    <xf numFmtId="0" fontId="6" fillId="0" borderId="21" xfId="0" applyFont="1" applyBorder="1">
      <alignment vertical="center"/>
    </xf>
    <xf numFmtId="0" fontId="6" fillId="0" borderId="26" xfId="0" applyFont="1" applyBorder="1">
      <alignment vertical="center"/>
    </xf>
    <xf numFmtId="0" fontId="6" fillId="0" borderId="16" xfId="0" applyFont="1" applyBorder="1">
      <alignment vertical="center"/>
    </xf>
    <xf numFmtId="0" fontId="6" fillId="0" borderId="13" xfId="0" applyFont="1" applyBorder="1">
      <alignment vertical="center"/>
    </xf>
    <xf numFmtId="0" fontId="6" fillId="0" borderId="27" xfId="0" applyFont="1" applyBorder="1">
      <alignment vertical="center"/>
    </xf>
    <xf numFmtId="1" fontId="6" fillId="0" borderId="0" xfId="0" applyNumberFormat="1" applyFont="1">
      <alignment vertical="center"/>
    </xf>
    <xf numFmtId="176" fontId="8" fillId="0" borderId="0" xfId="0" applyNumberFormat="1" applyFont="1" applyAlignment="1"/>
    <xf numFmtId="0" fontId="0" fillId="5" borderId="0" xfId="0" applyFill="1">
      <alignment vertical="center"/>
    </xf>
    <xf numFmtId="38" fontId="6" fillId="4" borderId="0" xfId="8" applyFont="1" applyFill="1" applyBorder="1" applyProtection="1">
      <alignment vertical="center"/>
      <protection locked="0"/>
    </xf>
    <xf numFmtId="38" fontId="6" fillId="4" borderId="0" xfId="8" applyFont="1" applyFill="1" applyBorder="1" applyProtection="1">
      <alignment vertical="center"/>
    </xf>
    <xf numFmtId="180" fontId="6" fillId="0" borderId="5" xfId="0" applyNumberFormat="1" applyFont="1" applyBorder="1">
      <alignment vertical="center"/>
    </xf>
    <xf numFmtId="0" fontId="6" fillId="0" borderId="0" xfId="0" applyFont="1" applyAlignment="1">
      <alignment horizontal="left" vertical="center" wrapText="1"/>
    </xf>
    <xf numFmtId="14" fontId="0" fillId="0" borderId="0" xfId="0" applyNumberFormat="1">
      <alignment vertical="center"/>
    </xf>
    <xf numFmtId="182" fontId="6" fillId="6" borderId="10" xfId="0" applyNumberFormat="1" applyFont="1" applyFill="1" applyBorder="1" applyAlignment="1">
      <alignment horizontal="center"/>
    </xf>
    <xf numFmtId="0" fontId="6" fillId="0" borderId="2" xfId="0" applyFont="1" applyBorder="1" applyAlignment="1">
      <alignment horizontal="center" vertical="center"/>
    </xf>
    <xf numFmtId="180" fontId="6" fillId="0" borderId="7" xfId="1" applyNumberFormat="1" applyFont="1" applyFill="1" applyBorder="1" applyAlignment="1" applyProtection="1"/>
    <xf numFmtId="40" fontId="6" fillId="0" borderId="7" xfId="1" applyNumberFormat="1" applyFont="1" applyFill="1" applyBorder="1" applyAlignment="1" applyProtection="1"/>
    <xf numFmtId="0" fontId="12" fillId="4" borderId="10" xfId="0" applyFont="1" applyFill="1" applyBorder="1" applyAlignment="1" applyProtection="1">
      <alignment wrapText="1"/>
      <protection locked="0"/>
    </xf>
    <xf numFmtId="0" fontId="12" fillId="4" borderId="24" xfId="0" applyFont="1" applyFill="1" applyBorder="1" applyAlignment="1" applyProtection="1">
      <alignment wrapText="1"/>
      <protection locked="0"/>
    </xf>
    <xf numFmtId="180" fontId="6" fillId="0" borderId="37" xfId="1" applyNumberFormat="1" applyFont="1" applyFill="1" applyBorder="1" applyAlignment="1" applyProtection="1"/>
    <xf numFmtId="40" fontId="6" fillId="0" borderId="37" xfId="1" applyNumberFormat="1" applyFont="1" applyFill="1" applyBorder="1" applyAlignment="1" applyProtection="1"/>
    <xf numFmtId="0" fontId="6" fillId="0" borderId="7" xfId="1" applyNumberFormat="1" applyFont="1" applyFill="1" applyBorder="1" applyAlignment="1" applyProtection="1"/>
    <xf numFmtId="0" fontId="6" fillId="0" borderId="7" xfId="0" applyFont="1" applyBorder="1" applyAlignment="1">
      <alignment horizontal="left" vertical="center"/>
    </xf>
    <xf numFmtId="0" fontId="6" fillId="0" borderId="0" xfId="0" applyFont="1" applyAlignment="1">
      <alignment horizontal="center" vertical="center"/>
    </xf>
    <xf numFmtId="0" fontId="6" fillId="0" borderId="3" xfId="0" applyFont="1" applyBorder="1" applyAlignment="1">
      <alignment horizontal="center" vertical="center"/>
    </xf>
    <xf numFmtId="0" fontId="6" fillId="0" borderId="3" xfId="0" applyFont="1" applyBorder="1" applyAlignment="1">
      <alignment horizontal="center" vertical="center" shrinkToFit="1"/>
    </xf>
    <xf numFmtId="0" fontId="6" fillId="7" borderId="18" xfId="0" applyFont="1" applyFill="1" applyBorder="1" applyAlignment="1">
      <alignment horizontal="center"/>
    </xf>
    <xf numFmtId="0" fontId="6" fillId="7" borderId="25" xfId="0" applyFont="1" applyFill="1" applyBorder="1" applyAlignment="1">
      <alignment horizontal="center"/>
    </xf>
    <xf numFmtId="0" fontId="6" fillId="7" borderId="21" xfId="0" applyFont="1" applyFill="1" applyBorder="1" applyAlignment="1">
      <alignment horizontal="center"/>
    </xf>
    <xf numFmtId="0" fontId="6" fillId="7" borderId="26" xfId="0" applyFont="1" applyFill="1" applyBorder="1" applyAlignment="1">
      <alignment horizontal="center"/>
    </xf>
    <xf numFmtId="0" fontId="6" fillId="7" borderId="19" xfId="0" applyFont="1" applyFill="1" applyBorder="1" applyAlignment="1">
      <alignment horizontal="center"/>
    </xf>
    <xf numFmtId="0" fontId="6" fillId="7" borderId="7" xfId="0" applyFont="1" applyFill="1" applyBorder="1" applyAlignment="1">
      <alignment horizontal="center"/>
    </xf>
    <xf numFmtId="0" fontId="6" fillId="7" borderId="8" xfId="0" applyFont="1" applyFill="1" applyBorder="1" applyAlignment="1">
      <alignment horizontal="center"/>
    </xf>
    <xf numFmtId="0" fontId="6" fillId="7" borderId="2" xfId="0" applyFont="1" applyFill="1" applyBorder="1" applyAlignment="1">
      <alignment horizontal="center"/>
    </xf>
    <xf numFmtId="0" fontId="6" fillId="7" borderId="9" xfId="0" applyFont="1" applyFill="1" applyBorder="1" applyAlignment="1">
      <alignment horizontal="center"/>
    </xf>
    <xf numFmtId="179" fontId="6" fillId="4" borderId="7" xfId="0" applyNumberFormat="1" applyFont="1" applyFill="1" applyBorder="1" applyAlignment="1" applyProtection="1">
      <protection locked="0"/>
    </xf>
    <xf numFmtId="179" fontId="6" fillId="4" borderId="2" xfId="0" applyNumberFormat="1" applyFont="1" applyFill="1" applyBorder="1" applyAlignment="1" applyProtection="1">
      <protection locked="0"/>
    </xf>
    <xf numFmtId="179" fontId="6" fillId="4" borderId="31" xfId="0" applyNumberFormat="1" applyFont="1" applyFill="1" applyBorder="1" applyAlignment="1" applyProtection="1">
      <protection locked="0"/>
    </xf>
    <xf numFmtId="179" fontId="6" fillId="4" borderId="23" xfId="0" applyNumberFormat="1" applyFont="1" applyFill="1" applyBorder="1" applyAlignment="1" applyProtection="1">
      <protection locked="0"/>
    </xf>
    <xf numFmtId="179" fontId="6" fillId="4" borderId="22" xfId="0" applyNumberFormat="1" applyFont="1" applyFill="1" applyBorder="1" applyAlignment="1" applyProtection="1">
      <protection locked="0"/>
    </xf>
    <xf numFmtId="179" fontId="6" fillId="0" borderId="23" xfId="0" applyNumberFormat="1" applyFont="1" applyBorder="1" applyAlignment="1"/>
    <xf numFmtId="0" fontId="6" fillId="2" borderId="7" xfId="0" applyFont="1" applyFill="1" applyBorder="1" applyAlignment="1">
      <alignment horizontal="center"/>
    </xf>
    <xf numFmtId="0" fontId="6" fillId="2" borderId="23" xfId="0" applyFont="1" applyFill="1" applyBorder="1" applyAlignment="1">
      <alignment horizontal="center"/>
    </xf>
    <xf numFmtId="180" fontId="6" fillId="0" borderId="2" xfId="1" applyNumberFormat="1" applyFont="1" applyFill="1" applyBorder="1" applyAlignment="1" applyProtection="1"/>
    <xf numFmtId="20" fontId="6" fillId="2" borderId="0" xfId="0" applyNumberFormat="1" applyFont="1" applyFill="1">
      <alignment vertical="center"/>
    </xf>
    <xf numFmtId="0" fontId="6" fillId="2" borderId="0" xfId="0" applyFont="1" applyFill="1">
      <alignment vertical="center"/>
    </xf>
    <xf numFmtId="179" fontId="6" fillId="0" borderId="0" xfId="0" applyNumberFormat="1" applyFont="1">
      <alignment vertical="center"/>
    </xf>
    <xf numFmtId="20" fontId="6" fillId="2" borderId="32" xfId="0" applyNumberFormat="1" applyFont="1" applyFill="1" applyBorder="1">
      <alignment vertical="center"/>
    </xf>
    <xf numFmtId="20" fontId="6" fillId="0" borderId="0" xfId="0" applyNumberFormat="1" applyFont="1">
      <alignment vertical="center"/>
    </xf>
    <xf numFmtId="20" fontId="6" fillId="0" borderId="32" xfId="0" applyNumberFormat="1" applyFont="1" applyBorder="1">
      <alignment vertical="center"/>
    </xf>
    <xf numFmtId="0" fontId="6" fillId="0" borderId="7" xfId="0" applyFont="1" applyBorder="1">
      <alignment vertical="center"/>
    </xf>
    <xf numFmtId="180" fontId="6" fillId="0" borderId="7" xfId="1" applyNumberFormat="1" applyFont="1" applyFill="1" applyBorder="1" applyAlignment="1" applyProtection="1">
      <alignment vertical="center"/>
    </xf>
    <xf numFmtId="0" fontId="6" fillId="0" borderId="7" xfId="0" applyFont="1" applyBorder="1" applyAlignment="1">
      <alignment horizontal="center" vertical="center"/>
    </xf>
    <xf numFmtId="40" fontId="6" fillId="0" borderId="7" xfId="1" applyNumberFormat="1" applyFont="1" applyFill="1" applyBorder="1" applyAlignment="1" applyProtection="1">
      <alignment vertical="center"/>
    </xf>
    <xf numFmtId="0" fontId="6" fillId="0" borderId="36" xfId="0" applyFont="1" applyBorder="1">
      <alignment vertical="center"/>
    </xf>
    <xf numFmtId="0" fontId="6" fillId="0" borderId="7" xfId="1" applyNumberFormat="1" applyFont="1" applyFill="1" applyBorder="1" applyAlignment="1" applyProtection="1">
      <alignment vertical="center"/>
    </xf>
    <xf numFmtId="49" fontId="6" fillId="0" borderId="7" xfId="0" quotePrefix="1" applyNumberFormat="1" applyFont="1" applyBorder="1">
      <alignment vertical="center"/>
    </xf>
    <xf numFmtId="0" fontId="6" fillId="0" borderId="14" xfId="0" applyFont="1" applyBorder="1">
      <alignment vertical="center"/>
    </xf>
    <xf numFmtId="180" fontId="6" fillId="0" borderId="2" xfId="1" applyNumberFormat="1" applyFont="1" applyFill="1" applyBorder="1" applyAlignment="1" applyProtection="1">
      <alignment vertical="center"/>
    </xf>
    <xf numFmtId="0" fontId="6" fillId="0" borderId="8" xfId="0" applyFont="1" applyBorder="1" applyAlignment="1">
      <alignment horizontal="center" vertical="center"/>
    </xf>
    <xf numFmtId="0" fontId="6" fillId="0" borderId="10" xfId="0" applyFont="1" applyBorder="1">
      <alignment vertical="center"/>
    </xf>
    <xf numFmtId="0" fontId="6" fillId="0" borderId="37" xfId="0" applyFont="1" applyBorder="1">
      <alignment vertical="center"/>
    </xf>
    <xf numFmtId="180" fontId="6" fillId="0" borderId="37" xfId="1" applyNumberFormat="1" applyFont="1" applyFill="1" applyBorder="1" applyAlignment="1" applyProtection="1">
      <alignment vertical="center"/>
    </xf>
    <xf numFmtId="0" fontId="6" fillId="0" borderId="37" xfId="0" applyFont="1" applyBorder="1" applyAlignment="1">
      <alignment horizontal="center" vertical="center"/>
    </xf>
    <xf numFmtId="40" fontId="6" fillId="0" borderId="37" xfId="1" applyNumberFormat="1" applyFont="1" applyFill="1" applyBorder="1" applyAlignment="1" applyProtection="1">
      <alignment vertical="center"/>
    </xf>
    <xf numFmtId="0" fontId="6" fillId="0" borderId="38" xfId="0" applyFont="1" applyBorder="1">
      <alignment vertical="center"/>
    </xf>
    <xf numFmtId="49" fontId="6" fillId="0" borderId="37" xfId="0" quotePrefix="1" applyNumberFormat="1" applyFont="1" applyBorder="1">
      <alignment vertical="center"/>
    </xf>
    <xf numFmtId="0" fontId="6" fillId="0" borderId="39" xfId="0" applyFont="1" applyBorder="1">
      <alignment vertical="center"/>
    </xf>
    <xf numFmtId="0" fontId="6" fillId="0" borderId="4" xfId="0" applyFont="1" applyBorder="1">
      <alignment vertical="center"/>
    </xf>
    <xf numFmtId="0" fontId="6" fillId="0" borderId="35" xfId="0" applyFont="1" applyBorder="1">
      <alignment vertical="center"/>
    </xf>
    <xf numFmtId="0" fontId="8" fillId="0" borderId="0" xfId="0" applyFont="1" applyAlignment="1"/>
    <xf numFmtId="0" fontId="6" fillId="0" borderId="3" xfId="0" applyFont="1" applyBorder="1" applyAlignment="1">
      <alignment horizontal="right" shrinkToFit="1"/>
    </xf>
    <xf numFmtId="179" fontId="6" fillId="4" borderId="7" xfId="0" applyNumberFormat="1" applyFont="1" applyFill="1" applyBorder="1" applyAlignment="1"/>
    <xf numFmtId="0" fontId="6" fillId="4" borderId="10" xfId="0" applyFont="1" applyFill="1" applyBorder="1" applyAlignment="1"/>
    <xf numFmtId="0" fontId="6" fillId="4" borderId="10" xfId="0" applyFont="1" applyFill="1" applyBorder="1" applyAlignment="1">
      <alignment wrapText="1"/>
    </xf>
    <xf numFmtId="179" fontId="6" fillId="4" borderId="2" xfId="0" applyNumberFormat="1" applyFont="1" applyFill="1" applyBorder="1" applyAlignment="1"/>
    <xf numFmtId="179" fontId="6" fillId="4" borderId="22" xfId="0" applyNumberFormat="1" applyFont="1" applyFill="1" applyBorder="1" applyAlignment="1"/>
    <xf numFmtId="179" fontId="6" fillId="4" borderId="31" xfId="0" applyNumberFormat="1" applyFont="1" applyFill="1" applyBorder="1" applyAlignment="1"/>
    <xf numFmtId="179" fontId="6" fillId="4" borderId="23" xfId="0" applyNumberFormat="1" applyFont="1" applyFill="1" applyBorder="1" applyAlignment="1"/>
    <xf numFmtId="0" fontId="6" fillId="4" borderId="24" xfId="0" applyFont="1" applyFill="1" applyBorder="1" applyAlignment="1"/>
    <xf numFmtId="0" fontId="6" fillId="4" borderId="24" xfId="0" applyFont="1" applyFill="1" applyBorder="1" applyAlignment="1">
      <alignment wrapText="1"/>
    </xf>
    <xf numFmtId="20" fontId="6" fillId="2" borderId="0" xfId="0" applyNumberFormat="1" applyFont="1" applyFill="1" applyAlignment="1"/>
    <xf numFmtId="0" fontId="6" fillId="2" borderId="0" xfId="0" applyFont="1" applyFill="1" applyAlignment="1"/>
    <xf numFmtId="179" fontId="6" fillId="0" borderId="0" xfId="0" applyNumberFormat="1" applyFont="1" applyAlignment="1"/>
    <xf numFmtId="20" fontId="6" fillId="2" borderId="32" xfId="0" applyNumberFormat="1" applyFont="1" applyFill="1" applyBorder="1" applyAlignment="1"/>
    <xf numFmtId="0" fontId="6" fillId="0" borderId="26" xfId="0" applyFont="1" applyBorder="1" applyAlignment="1"/>
    <xf numFmtId="20" fontId="6" fillId="0" borderId="0" xfId="0" applyNumberFormat="1" applyFont="1" applyAlignment="1"/>
    <xf numFmtId="20" fontId="6" fillId="0" borderId="32" xfId="0" applyNumberFormat="1" applyFont="1" applyBorder="1" applyAlignment="1"/>
    <xf numFmtId="0" fontId="6" fillId="0" borderId="7" xfId="0" applyFont="1" applyBorder="1" applyAlignment="1"/>
    <xf numFmtId="0" fontId="6" fillId="0" borderId="7" xfId="0" applyFont="1" applyBorder="1" applyAlignment="1">
      <alignment horizontal="center"/>
    </xf>
    <xf numFmtId="0" fontId="6" fillId="0" borderId="36" xfId="0" applyFont="1" applyBorder="1" applyAlignment="1"/>
    <xf numFmtId="49" fontId="6" fillId="0" borderId="7" xfId="0" quotePrefix="1" applyNumberFormat="1" applyFont="1" applyBorder="1" applyAlignment="1"/>
    <xf numFmtId="0" fontId="6" fillId="0" borderId="14" xfId="0" applyFont="1" applyBorder="1" applyAlignment="1"/>
    <xf numFmtId="0" fontId="6" fillId="0" borderId="7" xfId="0" applyFont="1" applyBorder="1" applyAlignment="1">
      <alignment horizontal="left"/>
    </xf>
    <xf numFmtId="0" fontId="6" fillId="0" borderId="8" xfId="0" applyFont="1" applyBorder="1" applyAlignment="1">
      <alignment horizontal="center"/>
    </xf>
    <xf numFmtId="0" fontId="6" fillId="0" borderId="37" xfId="0" applyFont="1" applyBorder="1" applyAlignment="1"/>
    <xf numFmtId="0" fontId="6" fillId="0" borderId="37" xfId="0" applyFont="1" applyBorder="1" applyAlignment="1">
      <alignment horizontal="center"/>
    </xf>
    <xf numFmtId="0" fontId="6" fillId="0" borderId="38" xfId="0" applyFont="1" applyBorder="1" applyAlignment="1"/>
    <xf numFmtId="49" fontId="6" fillId="0" borderId="37" xfId="0" quotePrefix="1" applyNumberFormat="1" applyFont="1" applyBorder="1" applyAlignment="1"/>
    <xf numFmtId="0" fontId="6" fillId="0" borderId="39" xfId="0" applyFont="1" applyBorder="1" applyAlignment="1"/>
    <xf numFmtId="0" fontId="6" fillId="3" borderId="0" xfId="0" applyFont="1" applyFill="1" applyAlignment="1">
      <alignment horizontal="center" wrapText="1"/>
    </xf>
    <xf numFmtId="0" fontId="6" fillId="3" borderId="32" xfId="0" applyFont="1" applyFill="1" applyBorder="1" applyAlignment="1">
      <alignment horizontal="center" wrapText="1"/>
    </xf>
    <xf numFmtId="0" fontId="9" fillId="0" borderId="2" xfId="0" applyFont="1" applyBorder="1" applyAlignment="1">
      <alignment horizontal="center" vertical="center"/>
    </xf>
    <xf numFmtId="0" fontId="6" fillId="4" borderId="2" xfId="0" applyFont="1" applyFill="1" applyBorder="1" applyAlignment="1" applyProtection="1">
      <alignment horizontal="left" shrinkToFit="1"/>
      <protection locked="0"/>
    </xf>
    <xf numFmtId="0" fontId="9" fillId="0" borderId="2" xfId="0" applyFont="1" applyBorder="1" applyAlignment="1">
      <alignment horizontal="center" vertical="center" shrinkToFit="1"/>
    </xf>
    <xf numFmtId="0" fontId="8" fillId="6" borderId="3" xfId="0" applyFont="1" applyFill="1" applyBorder="1" applyAlignment="1">
      <alignment horizontal="center"/>
    </xf>
    <xf numFmtId="0" fontId="9" fillId="0" borderId="3" xfId="0" applyFont="1" applyBorder="1" applyAlignment="1">
      <alignment horizontal="center" vertical="center"/>
    </xf>
    <xf numFmtId="0" fontId="6" fillId="4" borderId="3" xfId="0" applyFont="1" applyFill="1" applyBorder="1" applyAlignment="1" applyProtection="1">
      <alignment horizontal="left" shrinkToFit="1"/>
      <protection locked="0"/>
    </xf>
    <xf numFmtId="0" fontId="6" fillId="0" borderId="3" xfId="0" applyFont="1" applyBorder="1" applyAlignment="1">
      <alignment horizontal="center" vertical="center"/>
    </xf>
    <xf numFmtId="0" fontId="6" fillId="4" borderId="3" xfId="0" applyFont="1" applyFill="1" applyBorder="1" applyAlignment="1" applyProtection="1">
      <alignment horizontal="left" vertical="center" shrinkToFit="1"/>
      <protection locked="0"/>
    </xf>
    <xf numFmtId="0" fontId="6" fillId="0" borderId="2" xfId="0" applyFont="1" applyBorder="1" applyAlignment="1">
      <alignment horizontal="center" vertical="center"/>
    </xf>
    <xf numFmtId="181" fontId="6" fillId="4" borderId="2" xfId="0" applyNumberFormat="1" applyFont="1" applyFill="1" applyBorder="1" applyAlignment="1" applyProtection="1">
      <alignment horizontal="center" shrinkToFit="1"/>
      <protection locked="0"/>
    </xf>
    <xf numFmtId="181" fontId="6" fillId="6" borderId="2" xfId="0" applyNumberFormat="1" applyFont="1" applyFill="1" applyBorder="1" applyAlignment="1">
      <alignment horizontal="center" shrinkToFit="1"/>
    </xf>
    <xf numFmtId="0" fontId="6" fillId="6" borderId="3" xfId="0" applyFont="1" applyFill="1" applyBorder="1" applyAlignment="1">
      <alignment horizontal="left" shrinkToFit="1"/>
    </xf>
    <xf numFmtId="0" fontId="6" fillId="7" borderId="17" xfId="0" applyFont="1" applyFill="1" applyBorder="1" applyAlignment="1">
      <alignment horizontal="center"/>
    </xf>
    <xf numFmtId="0" fontId="6" fillId="7" borderId="30" xfId="0" applyFont="1" applyFill="1" applyBorder="1" applyAlignment="1">
      <alignment horizontal="center"/>
    </xf>
    <xf numFmtId="0" fontId="6" fillId="7" borderId="29" xfId="0" applyFont="1" applyFill="1" applyBorder="1" applyAlignment="1">
      <alignment horizontal="center"/>
    </xf>
    <xf numFmtId="0" fontId="6" fillId="7" borderId="3" xfId="0" applyFont="1" applyFill="1" applyBorder="1" applyAlignment="1">
      <alignment horizontal="center"/>
    </xf>
    <xf numFmtId="0" fontId="6" fillId="7" borderId="6" xfId="0" applyFont="1" applyFill="1" applyBorder="1" applyAlignment="1">
      <alignment horizontal="center"/>
    </xf>
    <xf numFmtId="0" fontId="6" fillId="7" borderId="11" xfId="0" applyFont="1" applyFill="1" applyBorder="1" applyAlignment="1">
      <alignment horizontal="center"/>
    </xf>
    <xf numFmtId="0" fontId="9" fillId="7" borderId="6" xfId="0" applyFont="1" applyFill="1" applyBorder="1" applyAlignment="1">
      <alignment horizontal="center"/>
    </xf>
    <xf numFmtId="0" fontId="9" fillId="7" borderId="3" xfId="0" applyFont="1" applyFill="1" applyBorder="1" applyAlignment="1">
      <alignment horizontal="center"/>
    </xf>
    <xf numFmtId="0" fontId="9" fillId="7" borderId="11" xfId="0" applyFont="1" applyFill="1" applyBorder="1" applyAlignment="1">
      <alignment horizontal="center"/>
    </xf>
    <xf numFmtId="0" fontId="6" fillId="7" borderId="14" xfId="0" applyFont="1" applyFill="1" applyBorder="1" applyAlignment="1">
      <alignment horizontal="center"/>
    </xf>
    <xf numFmtId="0" fontId="6" fillId="7" borderId="1" xfId="0" applyFont="1" applyFill="1" applyBorder="1" applyAlignment="1">
      <alignment horizontal="center"/>
    </xf>
    <xf numFmtId="0" fontId="6" fillId="7" borderId="19" xfId="0" applyFont="1" applyFill="1" applyBorder="1" applyAlignment="1">
      <alignment horizontal="center"/>
    </xf>
    <xf numFmtId="0" fontId="6" fillId="4" borderId="0" xfId="0" applyFont="1" applyFill="1" applyAlignment="1" applyProtection="1">
      <alignment horizontal="left" vertical="center"/>
      <protection locked="0"/>
    </xf>
    <xf numFmtId="0" fontId="6" fillId="4" borderId="3" xfId="0" applyFont="1" applyFill="1" applyBorder="1" applyAlignment="1" applyProtection="1">
      <alignment horizontal="left" vertical="center"/>
      <protection locked="0"/>
    </xf>
    <xf numFmtId="0" fontId="6" fillId="0" borderId="0" xfId="0" applyFont="1" applyAlignment="1">
      <alignment horizontal="left"/>
    </xf>
    <xf numFmtId="0" fontId="6" fillId="0" borderId="3" xfId="0" applyFont="1" applyBorder="1" applyAlignment="1">
      <alignment horizontal="left"/>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6" fillId="0" borderId="21" xfId="0" applyFont="1" applyBorder="1" applyAlignment="1">
      <alignment horizontal="center" vertical="center"/>
    </xf>
    <xf numFmtId="0" fontId="6" fillId="0" borderId="26" xfId="0" applyFont="1" applyBorder="1" applyAlignment="1">
      <alignment horizontal="center" vertical="center"/>
    </xf>
    <xf numFmtId="0" fontId="6" fillId="0" borderId="12" xfId="0" applyFont="1" applyBorder="1" applyAlignment="1">
      <alignment horizontal="center" vertical="center"/>
    </xf>
    <xf numFmtId="0" fontId="6" fillId="0" borderId="15" xfId="0" applyFont="1" applyBorder="1" applyAlignment="1">
      <alignment horizontal="center" vertical="center"/>
    </xf>
    <xf numFmtId="0" fontId="6" fillId="7" borderId="29" xfId="0" applyFont="1" applyFill="1" applyBorder="1" applyAlignment="1">
      <alignment horizontal="center" vertical="center"/>
    </xf>
    <xf numFmtId="0" fontId="6" fillId="7" borderId="17" xfId="0" applyFont="1" applyFill="1" applyBorder="1" applyAlignment="1">
      <alignment horizontal="center" vertical="center"/>
    </xf>
    <xf numFmtId="0" fontId="6" fillId="7" borderId="30" xfId="0" applyFont="1" applyFill="1" applyBorder="1" applyAlignment="1">
      <alignment horizontal="center" vertical="center"/>
    </xf>
    <xf numFmtId="56" fontId="6" fillId="0" borderId="0" xfId="0" applyNumberFormat="1" applyFont="1">
      <alignment vertical="center"/>
    </xf>
    <xf numFmtId="0" fontId="6" fillId="4" borderId="2" xfId="0" applyFont="1" applyFill="1" applyBorder="1" applyAlignment="1" applyProtection="1">
      <alignment horizontal="center" vertical="center"/>
      <protection locked="0"/>
    </xf>
    <xf numFmtId="0" fontId="13" fillId="0" borderId="13" xfId="0" applyFont="1" applyBorder="1" applyAlignment="1">
      <alignment horizontal="center" vertical="center"/>
    </xf>
    <xf numFmtId="0" fontId="6" fillId="0" borderId="0" xfId="0" applyFont="1" applyAlignment="1">
      <alignment horizontal="center" vertical="center"/>
    </xf>
    <xf numFmtId="0" fontId="6" fillId="4" borderId="28" xfId="0" applyFont="1" applyFill="1" applyBorder="1" applyAlignment="1" applyProtection="1">
      <alignment horizontal="left" vertical="top" wrapText="1"/>
      <protection locked="0"/>
    </xf>
    <xf numFmtId="0" fontId="6" fillId="4" borderId="7"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4" borderId="0" xfId="0" applyFont="1" applyFill="1" applyAlignment="1" applyProtection="1">
      <alignment horizontal="left" vertical="top" wrapText="1"/>
      <protection locked="0"/>
    </xf>
    <xf numFmtId="0" fontId="6" fillId="4" borderId="26" xfId="0" applyFont="1" applyFill="1" applyBorder="1" applyAlignment="1" applyProtection="1">
      <alignment horizontal="left" vertical="top" wrapText="1"/>
      <protection locked="0"/>
    </xf>
    <xf numFmtId="0" fontId="6" fillId="4" borderId="12" xfId="0" applyFont="1" applyFill="1" applyBorder="1" applyAlignment="1" applyProtection="1">
      <alignment horizontal="left" vertical="top" wrapText="1"/>
      <protection locked="0"/>
    </xf>
    <xf numFmtId="0" fontId="6" fillId="4" borderId="4" xfId="0" applyFont="1" applyFill="1" applyBorder="1" applyAlignment="1" applyProtection="1">
      <alignment horizontal="left" vertical="top" wrapText="1"/>
      <protection locked="0"/>
    </xf>
    <xf numFmtId="0" fontId="6" fillId="4" borderId="15" xfId="0" applyFont="1" applyFill="1" applyBorder="1" applyAlignment="1" applyProtection="1">
      <alignment horizontal="left" vertical="top" wrapText="1"/>
      <protection locked="0"/>
    </xf>
    <xf numFmtId="0" fontId="0" fillId="5" borderId="0" xfId="0" applyFill="1" applyAlignment="1">
      <alignment horizontal="center" vertical="center"/>
    </xf>
    <xf numFmtId="0" fontId="14" fillId="4" borderId="3" xfId="0" applyFont="1" applyFill="1" applyBorder="1" applyAlignment="1">
      <alignment horizontal="left" vertical="center" shrinkToFit="1"/>
    </xf>
    <xf numFmtId="0" fontId="6" fillId="4" borderId="28" xfId="0" applyFont="1" applyFill="1" applyBorder="1" applyAlignment="1">
      <alignment horizontal="left" vertical="top" wrapText="1"/>
    </xf>
    <xf numFmtId="0" fontId="6" fillId="4" borderId="7" xfId="0" applyFont="1" applyFill="1" applyBorder="1" applyAlignment="1">
      <alignment horizontal="left" vertical="top" wrapText="1"/>
    </xf>
    <xf numFmtId="0" fontId="6" fillId="4" borderId="10" xfId="0" applyFont="1" applyFill="1" applyBorder="1" applyAlignment="1">
      <alignment horizontal="left" vertical="top" wrapText="1"/>
    </xf>
    <xf numFmtId="0" fontId="6" fillId="4" borderId="21" xfId="0" applyFont="1" applyFill="1" applyBorder="1" applyAlignment="1">
      <alignment horizontal="left" vertical="top" wrapText="1"/>
    </xf>
    <xf numFmtId="0" fontId="6" fillId="4" borderId="0" xfId="0" applyFont="1" applyFill="1" applyAlignment="1">
      <alignment horizontal="left" vertical="top" wrapText="1"/>
    </xf>
    <xf numFmtId="0" fontId="6" fillId="4" borderId="26" xfId="0" applyFont="1" applyFill="1" applyBorder="1" applyAlignment="1">
      <alignment horizontal="left" vertical="top" wrapText="1"/>
    </xf>
    <xf numFmtId="0" fontId="6" fillId="4" borderId="12" xfId="0" applyFont="1" applyFill="1" applyBorder="1" applyAlignment="1">
      <alignment horizontal="left" vertical="top" wrapText="1"/>
    </xf>
    <xf numFmtId="0" fontId="6" fillId="4" borderId="4" xfId="0" applyFont="1" applyFill="1" applyBorder="1" applyAlignment="1">
      <alignment horizontal="left" vertical="top" wrapText="1"/>
    </xf>
    <xf numFmtId="0" fontId="6" fillId="4" borderId="15" xfId="0" applyFont="1" applyFill="1" applyBorder="1" applyAlignment="1">
      <alignment horizontal="left" vertical="top" wrapText="1"/>
    </xf>
    <xf numFmtId="0" fontId="6" fillId="4" borderId="0" xfId="0" applyFont="1" applyFill="1" applyAlignment="1">
      <alignment horizontal="left" vertical="center"/>
    </xf>
    <xf numFmtId="0" fontId="6" fillId="4" borderId="3" xfId="0" applyFont="1" applyFill="1" applyBorder="1" applyAlignment="1">
      <alignment horizontal="left" vertical="center"/>
    </xf>
    <xf numFmtId="0" fontId="6" fillId="8" borderId="0" xfId="0" applyFont="1" applyFill="1" applyAlignment="1">
      <alignment horizontal="center" wrapText="1"/>
    </xf>
    <xf numFmtId="0" fontId="6" fillId="8" borderId="0" xfId="0" applyFont="1" applyFill="1" applyAlignment="1">
      <alignment horizontal="center"/>
    </xf>
    <xf numFmtId="181" fontId="6" fillId="4" borderId="2" xfId="0" applyNumberFormat="1" applyFont="1" applyFill="1" applyBorder="1" applyAlignment="1">
      <alignment horizontal="center" shrinkToFit="1"/>
    </xf>
    <xf numFmtId="0" fontId="6" fillId="4" borderId="3" xfId="0" applyFont="1" applyFill="1" applyBorder="1" applyAlignment="1">
      <alignment horizontal="left" shrinkToFit="1"/>
    </xf>
    <xf numFmtId="0" fontId="6" fillId="4" borderId="2" xfId="0" applyFont="1" applyFill="1" applyBorder="1" applyAlignment="1">
      <alignment horizontal="left" shrinkToFit="1"/>
    </xf>
    <xf numFmtId="0" fontId="6" fillId="4" borderId="2" xfId="0" applyFont="1" applyFill="1" applyBorder="1" applyAlignment="1">
      <alignment horizontal="center" vertical="center"/>
    </xf>
    <xf numFmtId="0" fontId="6" fillId="0" borderId="3" xfId="0" applyFont="1" applyBorder="1" applyAlignment="1">
      <alignment horizontal="left" vertical="center"/>
    </xf>
    <xf numFmtId="0" fontId="6" fillId="0" borderId="2" xfId="0" applyFont="1" applyBorder="1" applyAlignment="1">
      <alignment horizontal="left" vertical="center"/>
    </xf>
  </cellXfs>
  <cellStyles count="9">
    <cellStyle name="桁区切り" xfId="8" builtinId="6"/>
    <cellStyle name="桁区切り 2" xfId="1" xr:uid="{00000000-0005-0000-0000-000001000000}"/>
    <cellStyle name="桁区切り 2 2" xfId="2" xr:uid="{00000000-0005-0000-0000-000002000000}"/>
    <cellStyle name="通貨 2" xfId="3" xr:uid="{00000000-0005-0000-0000-000003000000}"/>
    <cellStyle name="標準" xfId="0" builtinId="0"/>
    <cellStyle name="標準 2" xfId="4" xr:uid="{00000000-0005-0000-0000-000005000000}"/>
    <cellStyle name="標準 3" xfId="5" xr:uid="{00000000-0005-0000-0000-000006000000}"/>
    <cellStyle name="標準 4" xfId="6" xr:uid="{00000000-0005-0000-0000-000007000000}"/>
    <cellStyle name="標準 5" xfId="7" xr:uid="{00000000-0005-0000-0000-000008000000}"/>
  </cellStyles>
  <dxfs count="0"/>
  <tableStyles count="0" defaultTableStyle="TableStyleMedium9" defaultPivotStyle="PivotStyleLight16"/>
  <colors>
    <mruColors>
      <color rgb="FFFFFF99"/>
      <color rgb="FFFF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3</xdr:col>
      <xdr:colOff>316230</xdr:colOff>
      <xdr:row>19</xdr:row>
      <xdr:rowOff>57040</xdr:rowOff>
    </xdr:from>
    <xdr:to>
      <xdr:col>18</xdr:col>
      <xdr:colOff>991514</xdr:colOff>
      <xdr:row>34</xdr:row>
      <xdr:rowOff>53340</xdr:rowOff>
    </xdr:to>
    <xdr:sp macro="" textlink="">
      <xdr:nvSpPr>
        <xdr:cNvPr id="2" name="正方形/長方形 1">
          <a:extLst>
            <a:ext uri="{FF2B5EF4-FFF2-40B4-BE49-F238E27FC236}">
              <a16:creationId xmlns:a16="http://schemas.microsoft.com/office/drawing/2014/main" id="{845DCD41-897D-4793-8FB5-1B38AD6AD4CC}"/>
            </a:ext>
          </a:extLst>
        </xdr:cNvPr>
        <xdr:cNvSpPr/>
      </xdr:nvSpPr>
      <xdr:spPr>
        <a:xfrm>
          <a:off x="1085850" y="3630820"/>
          <a:ext cx="8828684" cy="2853800"/>
        </a:xfrm>
        <a:prstGeom prst="rect">
          <a:avLst/>
        </a:prstGeom>
        <a:solidFill>
          <a:srgbClr val="FFFF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latin typeface="+mn-ea"/>
              <a:ea typeface="+mn-ea"/>
            </a:rPr>
            <a:t>【</a:t>
          </a:r>
          <a:r>
            <a:rPr kumimoji="1" lang="ja-JP" altLang="en-US" sz="1100">
              <a:solidFill>
                <a:sysClr val="windowText" lastClr="000000"/>
              </a:solidFill>
              <a:latin typeface="+mn-ea"/>
              <a:ea typeface="+mn-ea"/>
            </a:rPr>
            <a:t>記入時の留意事項</a:t>
          </a:r>
          <a:r>
            <a:rPr kumimoji="1" lang="en-US" altLang="ja-JP" sz="1100">
              <a:solidFill>
                <a:sysClr val="windowText" lastClr="000000"/>
              </a:solidFill>
              <a:latin typeface="+mn-ea"/>
              <a:ea typeface="+mn-ea"/>
            </a:rPr>
            <a:t>】</a:t>
          </a:r>
          <a:r>
            <a:rPr kumimoji="1" lang="ja-JP" altLang="en-US" sz="1100">
              <a:solidFill>
                <a:sysClr val="windowText" lastClr="000000"/>
              </a:solidFill>
              <a:latin typeface="+mn-ea"/>
              <a:ea typeface="+mn-ea"/>
            </a:rPr>
            <a:t>　（様式提出の際は本枠を削除すること。）</a:t>
          </a:r>
          <a:endParaRPr kumimoji="1" lang="en-US" altLang="ja-JP" sz="1100">
            <a:solidFill>
              <a:sysClr val="windowText" lastClr="000000"/>
            </a:solidFill>
            <a:latin typeface="+mn-ea"/>
            <a:ea typeface="+mn-ea"/>
          </a:endParaRPr>
        </a:p>
        <a:p>
          <a:pPr algn="l"/>
          <a:r>
            <a:rPr kumimoji="1" lang="ja-JP" altLang="en-US" sz="1100">
              <a:solidFill>
                <a:sysClr val="windowText" lastClr="000000"/>
              </a:solidFill>
              <a:latin typeface="+mn-ea"/>
              <a:ea typeface="+mn-ea"/>
            </a:rPr>
            <a:t>○複数月の勤務等で複数枚の作成が必要な場合には、シートをコピーし作成すること。</a:t>
          </a:r>
          <a:endParaRPr kumimoji="1" lang="en-US" altLang="ja-JP" sz="1100">
            <a:solidFill>
              <a:sysClr val="windowText" lastClr="000000"/>
            </a:solidFill>
            <a:latin typeface="+mn-ea"/>
            <a:ea typeface="+mn-ea"/>
          </a:endParaRPr>
        </a:p>
        <a:p>
          <a:pPr algn="l"/>
          <a:r>
            <a:rPr kumimoji="1" lang="ja-JP" altLang="en-US" sz="1100">
              <a:solidFill>
                <a:sysClr val="windowText" lastClr="000000"/>
              </a:solidFill>
              <a:latin typeface="+mn-ea"/>
              <a:ea typeface="+mn-ea"/>
            </a:rPr>
            <a:t>○「事業期間」欄は西暦で記載すること</a:t>
          </a:r>
          <a:r>
            <a:rPr kumimoji="0" lang="ja-JP" altLang="en-US" sz="1100" b="0" i="0" u="none" strike="noStrike">
              <a:solidFill>
                <a:sysClr val="windowText" lastClr="000000"/>
              </a:solidFill>
              <a:effectLst/>
              <a:latin typeface="+mn-lt"/>
              <a:ea typeface="+mn-ea"/>
              <a:cs typeface="+mn-cs"/>
            </a:rPr>
            <a:t>。（</a:t>
          </a:r>
          <a:r>
            <a:rPr kumimoji="0" lang="en-US" altLang="ja-JP" sz="1100" b="0" i="0" u="none" strike="noStrike">
              <a:solidFill>
                <a:sysClr val="windowText" lastClr="000000"/>
              </a:solidFill>
              <a:effectLst/>
              <a:latin typeface="+mn-lt"/>
              <a:ea typeface="+mn-ea"/>
              <a:cs typeface="+mn-cs"/>
            </a:rPr>
            <a:t>yyyy/mm/dd</a:t>
          </a:r>
          <a:r>
            <a:rPr kumimoji="0" lang="ja-JP" altLang="en-US" sz="1100" b="0" i="0" u="none" strike="noStrike">
              <a:solidFill>
                <a:sysClr val="windowText" lastClr="000000"/>
              </a:solidFill>
              <a:effectLst/>
              <a:latin typeface="+mn-lt"/>
              <a:ea typeface="+mn-ea"/>
              <a:cs typeface="+mn-cs"/>
            </a:rPr>
            <a:t>方式でご入力ください）</a:t>
          </a:r>
          <a:endParaRPr kumimoji="0" lang="en-US" altLang="ja-JP" sz="1100" b="0" i="0" u="none" strike="noStrike">
            <a:solidFill>
              <a:sysClr val="windowText" lastClr="000000"/>
            </a:solidFill>
            <a:effectLst/>
            <a:latin typeface="+mn-lt"/>
            <a:ea typeface="+mn-ea"/>
            <a:cs typeface="+mn-cs"/>
          </a:endParaRPr>
        </a:p>
        <a:p>
          <a:pPr algn="l"/>
          <a:r>
            <a:rPr kumimoji="0" lang="ja-JP" altLang="en-US" sz="1100" b="0" i="0" u="none" strike="noStrike">
              <a:solidFill>
                <a:sysClr val="windowText" lastClr="000000"/>
              </a:solidFill>
              <a:effectLst/>
              <a:latin typeface="+mn-lt"/>
              <a:ea typeface="+mn-ea"/>
              <a:cs typeface="+mn-cs"/>
            </a:rPr>
            <a:t>○曜日は各月</a:t>
          </a:r>
          <a:r>
            <a:rPr kumimoji="0" lang="en-US" altLang="ja-JP" sz="1100" b="0" i="0" u="none" strike="noStrike">
              <a:solidFill>
                <a:sysClr val="windowText" lastClr="000000"/>
              </a:solidFill>
              <a:effectLst/>
              <a:latin typeface="+mn-lt"/>
              <a:ea typeface="+mn-ea"/>
              <a:cs typeface="+mn-cs"/>
            </a:rPr>
            <a:t>1</a:t>
          </a:r>
          <a:r>
            <a:rPr kumimoji="0" lang="ja-JP" altLang="en-US" sz="1100" b="0" i="0" u="none" strike="noStrike">
              <a:solidFill>
                <a:sysClr val="windowText" lastClr="000000"/>
              </a:solidFill>
              <a:effectLst/>
              <a:latin typeface="+mn-lt"/>
              <a:ea typeface="+mn-ea"/>
              <a:cs typeface="+mn-cs"/>
            </a:rPr>
            <a:t>日のみ選択する。</a:t>
          </a:r>
          <a:endParaRPr kumimoji="0" lang="en-US" altLang="ja-JP" sz="1100" b="0" i="0" u="none" strike="noStrike">
            <a:solidFill>
              <a:sysClr val="windowText" lastClr="000000"/>
            </a:solidFill>
            <a:effectLst/>
            <a:latin typeface="+mn-lt"/>
            <a:ea typeface="+mn-ea"/>
            <a:cs typeface="+mn-cs"/>
          </a:endParaRPr>
        </a:p>
        <a:p>
          <a:pPr algn="l"/>
          <a:r>
            <a:rPr kumimoji="0" lang="ja-JP" altLang="en-US" sz="1100" b="0" i="0" u="none" strike="noStrike">
              <a:solidFill>
                <a:sysClr val="windowText" lastClr="000000"/>
              </a:solidFill>
              <a:effectLst/>
              <a:latin typeface="+mn-lt"/>
              <a:ea typeface="+mn-ea"/>
              <a:cs typeface="+mn-cs"/>
            </a:rPr>
            <a:t>○時間数各欄は「</a:t>
          </a:r>
          <a:r>
            <a:rPr kumimoji="0" lang="en-US" altLang="ja-JP" sz="1100" b="0" i="0" u="none" strike="noStrike">
              <a:solidFill>
                <a:sysClr val="windowText" lastClr="000000"/>
              </a:solidFill>
              <a:effectLst/>
              <a:latin typeface="+mn-lt"/>
              <a:ea typeface="+mn-ea"/>
              <a:cs typeface="+mn-cs"/>
            </a:rPr>
            <a:t>hh</a:t>
          </a:r>
          <a:r>
            <a:rPr kumimoji="0" lang="ja-JP" altLang="en-US" sz="1100" b="0" i="0" u="none" strike="noStrike">
              <a:solidFill>
                <a:sysClr val="windowText" lastClr="000000"/>
              </a:solidFill>
              <a:effectLst/>
              <a:latin typeface="+mn-lt"/>
              <a:ea typeface="+mn-ea"/>
              <a:cs typeface="+mn-cs"/>
            </a:rPr>
            <a:t>：</a:t>
          </a:r>
          <a:r>
            <a:rPr kumimoji="0" lang="en-US" altLang="ja-JP" sz="1100" b="0" i="0" u="none" strike="noStrike">
              <a:solidFill>
                <a:sysClr val="windowText" lastClr="000000"/>
              </a:solidFill>
              <a:effectLst/>
              <a:latin typeface="+mn-lt"/>
              <a:ea typeface="+mn-ea"/>
              <a:cs typeface="+mn-cs"/>
            </a:rPr>
            <a:t>mm</a:t>
          </a:r>
          <a:r>
            <a:rPr kumimoji="0" lang="ja-JP" altLang="en-US" sz="1100" b="0" i="0" u="none" strike="noStrike">
              <a:solidFill>
                <a:sysClr val="windowText" lastClr="000000"/>
              </a:solidFill>
              <a:effectLst/>
              <a:latin typeface="+mn-lt"/>
              <a:ea typeface="+mn-ea"/>
              <a:cs typeface="+mn-cs"/>
            </a:rPr>
            <a:t>」形式で、半角・</a:t>
          </a:r>
          <a:r>
            <a:rPr kumimoji="0" lang="en-US" altLang="ja-JP" sz="1100" b="0" i="0" u="none" strike="noStrike">
              <a:solidFill>
                <a:sysClr val="windowText" lastClr="000000"/>
              </a:solidFill>
              <a:effectLst/>
              <a:latin typeface="+mn-lt"/>
              <a:ea typeface="+mn-ea"/>
              <a:cs typeface="+mn-cs"/>
            </a:rPr>
            <a:t>24</a:t>
          </a:r>
          <a:r>
            <a:rPr kumimoji="0" lang="ja-JP" altLang="en-US" sz="1100" b="0" i="0" u="none" strike="noStrike">
              <a:solidFill>
                <a:sysClr val="windowText" lastClr="000000"/>
              </a:solidFill>
              <a:effectLst/>
              <a:latin typeface="+mn-lt"/>
              <a:ea typeface="+mn-ea"/>
              <a:cs typeface="+mn-cs"/>
            </a:rPr>
            <a:t>時間表記で入力する。</a:t>
          </a:r>
          <a:endParaRPr kumimoji="0" lang="en-US" altLang="ja-JP" sz="1100" b="0" i="0" u="none" strike="noStrike">
            <a:solidFill>
              <a:sysClr val="windowText" lastClr="000000"/>
            </a:solidFill>
            <a:effectLst/>
            <a:latin typeface="+mn-lt"/>
            <a:ea typeface="+mn-ea"/>
            <a:cs typeface="+mn-cs"/>
          </a:endParaRPr>
        </a:p>
        <a:p>
          <a:pPr algn="l"/>
          <a:r>
            <a:rPr kumimoji="0" lang="ja-JP" altLang="en-US" sz="1100" b="0" i="0" u="none" strike="noStrike">
              <a:solidFill>
                <a:sysClr val="windowText" lastClr="000000"/>
              </a:solidFill>
              <a:effectLst/>
              <a:latin typeface="+mn-lt"/>
              <a:ea typeface="+mn-ea"/>
              <a:cs typeface="+mn-cs"/>
            </a:rPr>
            <a:t>　</a:t>
          </a:r>
          <a:r>
            <a:rPr kumimoji="0" lang="en-US" altLang="ja-JP" sz="1100" b="0" i="0" u="none" strike="noStrike">
              <a:solidFill>
                <a:sysClr val="windowText" lastClr="000000"/>
              </a:solidFill>
              <a:effectLst/>
              <a:latin typeface="+mn-lt"/>
              <a:ea typeface="+mn-ea"/>
              <a:cs typeface="+mn-cs"/>
            </a:rPr>
            <a:t>※</a:t>
          </a:r>
          <a:r>
            <a:rPr kumimoji="0" lang="ja-JP" altLang="en-US" sz="1100" b="0" i="0" u="none" strike="noStrike">
              <a:solidFill>
                <a:sysClr val="windowText" lastClr="000000"/>
              </a:solidFill>
              <a:effectLst/>
              <a:latin typeface="+mn-lt"/>
              <a:ea typeface="+mn-ea"/>
              <a:cs typeface="+mn-cs"/>
            </a:rPr>
            <a:t>日付をまたいで作業がある場合、入力上は（</a:t>
          </a:r>
          <a:r>
            <a:rPr kumimoji="0" lang="en-US" altLang="ja-JP" sz="1100" b="0" i="0" u="none" strike="noStrike">
              <a:solidFill>
                <a:sysClr val="windowText" lastClr="000000"/>
              </a:solidFill>
              <a:effectLst/>
              <a:latin typeface="+mn-lt"/>
              <a:ea typeface="+mn-ea"/>
              <a:cs typeface="+mn-cs"/>
            </a:rPr>
            <a:t>24:00</a:t>
          </a:r>
          <a:r>
            <a:rPr kumimoji="0" lang="ja-JP" altLang="en-US" sz="1100" b="0" i="0" u="none" strike="noStrike">
              <a:solidFill>
                <a:sysClr val="windowText" lastClr="000000"/>
              </a:solidFill>
              <a:effectLst/>
              <a:latin typeface="+mn-lt"/>
              <a:ea typeface="+mn-ea"/>
              <a:cs typeface="+mn-cs"/>
            </a:rPr>
            <a:t>、</a:t>
          </a:r>
          <a:r>
            <a:rPr kumimoji="0" lang="en-US" altLang="ja-JP" sz="1100" b="0" i="0" u="none" strike="noStrike">
              <a:solidFill>
                <a:sysClr val="windowText" lastClr="000000"/>
              </a:solidFill>
              <a:effectLst/>
              <a:latin typeface="+mn-lt"/>
              <a:ea typeface="+mn-ea"/>
              <a:cs typeface="+mn-cs"/>
            </a:rPr>
            <a:t>25:00</a:t>
          </a:r>
          <a:r>
            <a:rPr kumimoji="0" lang="ja-JP" altLang="en-US" sz="1100" b="0" i="0" u="none" strike="noStrike">
              <a:solidFill>
                <a:sysClr val="windowText" lastClr="000000"/>
              </a:solidFill>
              <a:effectLst/>
              <a:latin typeface="+mn-lt"/>
              <a:ea typeface="+mn-ea"/>
              <a:cs typeface="+mn-cs"/>
            </a:rPr>
            <a:t>）というように</a:t>
          </a:r>
          <a:r>
            <a:rPr kumimoji="0" lang="en-US" altLang="ja-JP" sz="1100" b="0" i="0" u="none" strike="noStrike">
              <a:solidFill>
                <a:sysClr val="windowText" lastClr="000000"/>
              </a:solidFill>
              <a:effectLst/>
              <a:latin typeface="+mn-lt"/>
              <a:ea typeface="+mn-ea"/>
              <a:cs typeface="+mn-cs"/>
            </a:rPr>
            <a:t>24</a:t>
          </a:r>
          <a:r>
            <a:rPr kumimoji="0" lang="ja-JP" altLang="en-US" sz="1100" b="0" i="0" u="none" strike="noStrike">
              <a:solidFill>
                <a:sysClr val="windowText" lastClr="000000"/>
              </a:solidFill>
              <a:effectLst/>
              <a:latin typeface="+mn-lt"/>
              <a:ea typeface="+mn-ea"/>
              <a:cs typeface="+mn-cs"/>
            </a:rPr>
            <a:t>時間を超える形で入力する。</a:t>
          </a:r>
          <a:endParaRPr kumimoji="0" lang="en-US" altLang="ja-JP" sz="1100" b="0" i="0" u="none" strike="noStrike">
            <a:solidFill>
              <a:sysClr val="windowText" lastClr="000000"/>
            </a:solidFill>
            <a:effectLst/>
            <a:latin typeface="+mn-lt"/>
            <a:ea typeface="+mn-ea"/>
            <a:cs typeface="+mn-cs"/>
          </a:endParaRPr>
        </a:p>
        <a:p>
          <a:pPr algn="l"/>
          <a:r>
            <a:rPr kumimoji="1" lang="ja-JP" altLang="en-US" sz="1100">
              <a:solidFill>
                <a:sysClr val="windowText" lastClr="000000"/>
              </a:solidFill>
              <a:latin typeface="+mn-ea"/>
              <a:ea typeface="+mn-ea"/>
            </a:rPr>
            <a:t>○休憩時間等の記載欄には、休憩時間に加え、補助事業に従事しなかった時間も含めて記載すること。その場合、備考欄に補助事業に従事しなかった時間の内訳を記載すること。</a:t>
          </a:r>
          <a:endParaRPr kumimoji="1" lang="en-US" altLang="ja-JP" sz="1100">
            <a:solidFill>
              <a:sysClr val="windowText" lastClr="000000"/>
            </a:solidFill>
            <a:latin typeface="+mn-ea"/>
            <a:ea typeface="+mn-ea"/>
          </a:endParaRPr>
        </a:p>
        <a:p>
          <a:pPr algn="l"/>
          <a:r>
            <a:rPr kumimoji="1" lang="ja-JP" altLang="en-US" sz="1100">
              <a:solidFill>
                <a:sysClr val="windowText" lastClr="000000"/>
              </a:solidFill>
              <a:latin typeface="+mn-ea"/>
              <a:ea typeface="+mn-ea"/>
            </a:rPr>
            <a:t>　例：</a:t>
          </a:r>
          <a:r>
            <a:rPr kumimoji="1" lang="en-US" altLang="ja-JP" sz="1100">
              <a:solidFill>
                <a:sysClr val="windowText" lastClr="000000"/>
              </a:solidFill>
              <a:latin typeface="+mn-ea"/>
              <a:ea typeface="+mn-ea"/>
            </a:rPr>
            <a:t>12:00~13:00</a:t>
          </a:r>
          <a:r>
            <a:rPr kumimoji="1" lang="ja-JP" altLang="en-US" sz="1100">
              <a:solidFill>
                <a:sysClr val="windowText" lastClr="000000"/>
              </a:solidFill>
              <a:latin typeface="+mn-ea"/>
              <a:ea typeface="+mn-ea"/>
            </a:rPr>
            <a:t>　休憩</a:t>
          </a:r>
          <a:endParaRPr kumimoji="1" lang="en-US" altLang="ja-JP" sz="1100">
            <a:solidFill>
              <a:sysClr val="windowText" lastClr="000000"/>
            </a:solidFill>
            <a:latin typeface="+mn-ea"/>
            <a:ea typeface="+mn-ea"/>
          </a:endParaRPr>
        </a:p>
        <a:p>
          <a:pPr algn="l"/>
          <a:r>
            <a:rPr kumimoji="1" lang="ja-JP" altLang="en-US" sz="1100">
              <a:solidFill>
                <a:sysClr val="windowText" lastClr="000000"/>
              </a:solidFill>
              <a:latin typeface="+mn-ea"/>
              <a:ea typeface="+mn-ea"/>
            </a:rPr>
            <a:t>　　　</a:t>
          </a:r>
          <a:r>
            <a:rPr kumimoji="1" lang="ja-JP" altLang="en-US" sz="1100" baseline="0">
              <a:solidFill>
                <a:sysClr val="windowText" lastClr="000000"/>
              </a:solidFill>
              <a:latin typeface="+mn-ea"/>
              <a:ea typeface="+mn-ea"/>
            </a:rPr>
            <a:t> </a:t>
          </a:r>
          <a:r>
            <a:rPr kumimoji="1" lang="en-US" altLang="ja-JP" sz="1100" baseline="0">
              <a:solidFill>
                <a:sysClr val="windowText" lastClr="000000"/>
              </a:solidFill>
              <a:latin typeface="+mn-ea"/>
              <a:ea typeface="+mn-ea"/>
            </a:rPr>
            <a:t>13:00~14:00</a:t>
          </a:r>
          <a:r>
            <a:rPr kumimoji="1" lang="ja-JP" altLang="en-US" sz="1100" baseline="0">
              <a:solidFill>
                <a:sysClr val="windowText" lastClr="000000"/>
              </a:solidFill>
              <a:latin typeface="+mn-ea"/>
              <a:ea typeface="+mn-ea"/>
            </a:rPr>
            <a:t>　他業務実施　等</a:t>
          </a:r>
          <a:endParaRPr kumimoji="1" lang="en-US" altLang="ja-JP" sz="1100" baseline="0">
            <a:solidFill>
              <a:sysClr val="windowText" lastClr="000000"/>
            </a:solidFill>
            <a:latin typeface="+mn-ea"/>
            <a:ea typeface="+mn-ea"/>
          </a:endParaRPr>
        </a:p>
        <a:p>
          <a:pPr algn="l"/>
          <a:r>
            <a:rPr kumimoji="1" lang="ja-JP" altLang="en-US" sz="1100" baseline="0">
              <a:solidFill>
                <a:sysClr val="windowText" lastClr="000000"/>
              </a:solidFill>
              <a:latin typeface="+mn-ea"/>
              <a:ea typeface="+mn-ea"/>
            </a:rPr>
            <a:t>○日給での支払いの場合には「支払い基準」を日給に変更し、入力すること</a:t>
          </a:r>
          <a:r>
            <a:rPr kumimoji="1" lang="en-US" altLang="ja-JP" sz="1100" baseline="0">
              <a:solidFill>
                <a:sysClr val="windowText" lastClr="000000"/>
              </a:solidFill>
              <a:latin typeface="+mn-ea"/>
              <a:ea typeface="+mn-ea"/>
            </a:rPr>
            <a:t>(</a:t>
          </a:r>
          <a:r>
            <a:rPr kumimoji="1" lang="ja-JP" altLang="en-US" sz="1100" baseline="0">
              <a:solidFill>
                <a:sysClr val="windowText" lastClr="000000"/>
              </a:solidFill>
              <a:latin typeface="+mn-ea"/>
              <a:ea typeface="+mn-ea"/>
            </a:rPr>
            <a:t>実際の雇用契約および支払い条件に応じてご選択ください</a:t>
          </a:r>
          <a:r>
            <a:rPr kumimoji="1" lang="en-US" altLang="ja-JP" sz="1100" baseline="0">
              <a:solidFill>
                <a:sysClr val="windowText" lastClr="000000"/>
              </a:solidFill>
              <a:latin typeface="+mn-ea"/>
              <a:ea typeface="+mn-ea"/>
            </a:rPr>
            <a:t>)</a:t>
          </a:r>
        </a:p>
        <a:p>
          <a:pPr algn="l"/>
          <a:r>
            <a:rPr kumimoji="1" lang="en-US" altLang="ja-JP" sz="1100" baseline="0">
              <a:solidFill>
                <a:sysClr val="windowText" lastClr="000000"/>
              </a:solidFill>
              <a:latin typeface="+mn-ea"/>
              <a:ea typeface="+mn-ea"/>
            </a:rPr>
            <a:t>※</a:t>
          </a:r>
          <a:r>
            <a:rPr kumimoji="1" lang="ja-JP" altLang="en-US" sz="1100" baseline="0">
              <a:solidFill>
                <a:sysClr val="windowText" lastClr="000000"/>
              </a:solidFill>
              <a:latin typeface="+mn-ea"/>
              <a:ea typeface="+mn-ea"/>
            </a:rPr>
            <a:t>実際に業務従事者の方へ支払っていない勤務日には入力をしない</a:t>
          </a:r>
          <a:endParaRPr kumimoji="1" lang="en-US" altLang="ja-JP" sz="1100" baseline="0">
            <a:solidFill>
              <a:sysClr val="windowText" lastClr="000000"/>
            </a:solidFill>
            <a:latin typeface="+mn-ea"/>
            <a:ea typeface="+mn-ea"/>
          </a:endParaRPr>
        </a:p>
        <a:p>
          <a:pPr algn="l"/>
          <a:r>
            <a:rPr kumimoji="1" lang="ja-JP" altLang="en-US" sz="1100" baseline="0">
              <a:solidFill>
                <a:sysClr val="windowText" lastClr="000000"/>
              </a:solidFill>
              <a:latin typeface="+mn-ea"/>
              <a:ea typeface="+mn-ea"/>
            </a:rPr>
            <a:t>○各月において時給および日給での支払いがそれぞれ発生する場合においては、シートをコピーし分けたうえで、</a:t>
          </a:r>
          <a:endParaRPr kumimoji="1" lang="en-US" altLang="ja-JP" sz="1100" baseline="0">
            <a:solidFill>
              <a:sysClr val="windowText" lastClr="000000"/>
            </a:solidFill>
            <a:latin typeface="+mn-ea"/>
            <a:ea typeface="+mn-ea"/>
          </a:endParaRPr>
        </a:p>
        <a:p>
          <a:pPr algn="l"/>
          <a:r>
            <a:rPr kumimoji="1" lang="ja-JP" altLang="en-US" sz="1100" baseline="0">
              <a:solidFill>
                <a:sysClr val="windowText" lastClr="000000"/>
              </a:solidFill>
              <a:latin typeface="+mn-ea"/>
              <a:ea typeface="+mn-ea"/>
            </a:rPr>
            <a:t>各シート名に（日給）または（時給）と記載し、内容がわかるようにすること</a:t>
          </a:r>
          <a:endParaRPr kumimoji="1" lang="en-US" altLang="ja-JP" sz="1100" baseline="0">
            <a:solidFill>
              <a:sysClr val="windowText" lastClr="000000"/>
            </a:solidFill>
            <a:latin typeface="+mn-ea"/>
            <a:ea typeface="+mn-ea"/>
          </a:endParaRPr>
        </a:p>
      </xdr:txBody>
    </xdr:sp>
    <xdr:clientData fLocksWithSheet="0"/>
  </xdr:twoCellAnchor>
</xdr:wsDr>
</file>

<file path=xl/drawings/drawing2.xml><?xml version="1.0" encoding="utf-8"?>
<xdr:wsDr xmlns:xdr="http://schemas.openxmlformats.org/drawingml/2006/spreadsheetDrawing" xmlns:a="http://schemas.openxmlformats.org/drawingml/2006/main">
  <xdr:twoCellAnchor>
    <xdr:from>
      <xdr:col>7</xdr:col>
      <xdr:colOff>606058</xdr:colOff>
      <xdr:row>5</xdr:row>
      <xdr:rowOff>203998</xdr:rowOff>
    </xdr:from>
    <xdr:to>
      <xdr:col>13</xdr:col>
      <xdr:colOff>247932</xdr:colOff>
      <xdr:row>9</xdr:row>
      <xdr:rowOff>175737</xdr:rowOff>
    </xdr:to>
    <xdr:sp macro="" textlink="">
      <xdr:nvSpPr>
        <xdr:cNvPr id="3" name="吹き出し: 四角形 9">
          <a:extLst>
            <a:ext uri="{FF2B5EF4-FFF2-40B4-BE49-F238E27FC236}">
              <a16:creationId xmlns:a16="http://schemas.microsoft.com/office/drawing/2014/main" id="{B509CE18-28E9-47EC-8A24-21A4756155C3}"/>
            </a:ext>
          </a:extLst>
        </xdr:cNvPr>
        <xdr:cNvSpPr/>
      </xdr:nvSpPr>
      <xdr:spPr>
        <a:xfrm>
          <a:off x="3891493" y="1234723"/>
          <a:ext cx="1804555" cy="606739"/>
        </a:xfrm>
        <a:prstGeom prst="wedgeRectCallout">
          <a:avLst>
            <a:gd name="adj1" fmla="val -41211"/>
            <a:gd name="adj2" fmla="val 117447"/>
          </a:avLst>
        </a:prstGeom>
        <a:solidFill>
          <a:schemeClr val="bg1"/>
        </a:solid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36000" rIns="36000" bIns="36000" numCol="1" spcCol="0" rtlCol="0" fromWordArt="0" anchor="ctr" anchorCtr="0" forceAA="0" compatLnSpc="1">
          <a:prstTxWarp prst="textNoShape">
            <a:avLst/>
          </a:prstTxWarp>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000">
              <a:solidFill>
                <a:srgbClr val="FF0000"/>
              </a:solidFill>
              <a:effectLst/>
            </a:rPr>
            <a:t>時間数については、</a:t>
          </a:r>
          <a:r>
            <a:rPr lang="ja-JP" altLang="en-US" sz="1000" b="1">
              <a:solidFill>
                <a:srgbClr val="FF0000"/>
              </a:solidFill>
              <a:effectLst/>
            </a:rPr>
            <a:t>当該事業に従事した分についてのみ計上</a:t>
          </a:r>
          <a:r>
            <a:rPr lang="ja-JP" altLang="en-US" sz="1000">
              <a:solidFill>
                <a:srgbClr val="FF0000"/>
              </a:solidFill>
              <a:effectLst/>
            </a:rPr>
            <a:t>してください。</a:t>
          </a:r>
          <a:endParaRPr lang="ja-JP" altLang="ja-JP" sz="1000">
            <a:solidFill>
              <a:srgbClr val="FF0000"/>
            </a:solidFill>
            <a:effectLst/>
          </a:endParaRPr>
        </a:p>
      </xdr:txBody>
    </xdr:sp>
    <xdr:clientData/>
  </xdr:twoCellAnchor>
  <xdr:twoCellAnchor>
    <xdr:from>
      <xdr:col>3</xdr:col>
      <xdr:colOff>285290</xdr:colOff>
      <xdr:row>18</xdr:row>
      <xdr:rowOff>90468</xdr:rowOff>
    </xdr:from>
    <xdr:to>
      <xdr:col>7</xdr:col>
      <xdr:colOff>322101</xdr:colOff>
      <xdr:row>21</xdr:row>
      <xdr:rowOff>17892</xdr:rowOff>
    </xdr:to>
    <xdr:sp macro="" textlink="">
      <xdr:nvSpPr>
        <xdr:cNvPr id="4" name="吹き出し: 四角形 9">
          <a:extLst>
            <a:ext uri="{FF2B5EF4-FFF2-40B4-BE49-F238E27FC236}">
              <a16:creationId xmlns:a16="http://schemas.microsoft.com/office/drawing/2014/main" id="{929AD743-5098-49F3-B796-C19685FD0024}"/>
            </a:ext>
          </a:extLst>
        </xdr:cNvPr>
        <xdr:cNvSpPr/>
      </xdr:nvSpPr>
      <xdr:spPr>
        <a:xfrm>
          <a:off x="1067536" y="3495540"/>
          <a:ext cx="2540000" cy="507207"/>
        </a:xfrm>
        <a:prstGeom prst="wedgeRectCallout">
          <a:avLst>
            <a:gd name="adj1" fmla="val 12471"/>
            <a:gd name="adj2" fmla="val -105190"/>
          </a:avLst>
        </a:prstGeom>
        <a:solidFill>
          <a:schemeClr val="bg1"/>
        </a:solid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36000" rIns="36000" bIns="36000" numCol="1" spcCol="0" rtlCol="0" fromWordArt="0" anchor="ctr" anchorCtr="0" forceAA="0" compatLnSpc="1">
          <a:prstTxWarp prst="textNoShape">
            <a:avLst/>
          </a:prstTxWarp>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000" b="0" i="0">
              <a:solidFill>
                <a:srgbClr val="FF0000"/>
              </a:solidFill>
              <a:effectLst/>
              <a:latin typeface="+mn-lt"/>
              <a:ea typeface="+mn-ea"/>
              <a:cs typeface="+mn-cs"/>
            </a:rPr>
            <a:t>時間内（外）労働時間</a:t>
          </a:r>
          <a:r>
            <a:rPr lang="ja-JP" altLang="ja-JP" sz="1000" b="0" i="0">
              <a:solidFill>
                <a:srgbClr val="FF0000"/>
              </a:solidFill>
              <a:effectLst/>
              <a:latin typeface="+mn-lt"/>
              <a:ea typeface="+mn-ea"/>
              <a:cs typeface="+mn-cs"/>
            </a:rPr>
            <a:t>欄は「</a:t>
          </a:r>
          <a:r>
            <a:rPr lang="en-US" altLang="ja-JP" sz="1000" b="0" i="0">
              <a:solidFill>
                <a:srgbClr val="FF0000"/>
              </a:solidFill>
              <a:effectLst/>
              <a:latin typeface="+mn-lt"/>
              <a:ea typeface="+mn-ea"/>
              <a:cs typeface="+mn-cs"/>
            </a:rPr>
            <a:t>hh</a:t>
          </a:r>
          <a:r>
            <a:rPr lang="ja-JP" altLang="ja-JP" sz="1000" b="0" i="0">
              <a:solidFill>
                <a:srgbClr val="FF0000"/>
              </a:solidFill>
              <a:effectLst/>
              <a:latin typeface="+mn-lt"/>
              <a:ea typeface="+mn-ea"/>
              <a:cs typeface="+mn-cs"/>
            </a:rPr>
            <a:t>：</a:t>
          </a:r>
          <a:r>
            <a:rPr lang="en-US" altLang="ja-JP" sz="1000" b="0" i="0">
              <a:solidFill>
                <a:srgbClr val="FF0000"/>
              </a:solidFill>
              <a:effectLst/>
              <a:latin typeface="+mn-lt"/>
              <a:ea typeface="+mn-ea"/>
              <a:cs typeface="+mn-cs"/>
            </a:rPr>
            <a:t>mm</a:t>
          </a:r>
          <a:r>
            <a:rPr lang="ja-JP" altLang="ja-JP" sz="1000" b="0" i="0">
              <a:solidFill>
                <a:srgbClr val="FF0000"/>
              </a:solidFill>
              <a:effectLst/>
              <a:latin typeface="+mn-lt"/>
              <a:ea typeface="+mn-ea"/>
              <a:cs typeface="+mn-cs"/>
            </a:rPr>
            <a:t>」形式で、半角・</a:t>
          </a:r>
          <a:r>
            <a:rPr lang="en-US" altLang="ja-JP" sz="1000" b="0" i="0">
              <a:solidFill>
                <a:srgbClr val="FF0000"/>
              </a:solidFill>
              <a:effectLst/>
              <a:latin typeface="+mn-lt"/>
              <a:ea typeface="+mn-ea"/>
              <a:cs typeface="+mn-cs"/>
            </a:rPr>
            <a:t>24</a:t>
          </a:r>
          <a:r>
            <a:rPr lang="ja-JP" altLang="ja-JP" sz="1000" b="0" i="0">
              <a:solidFill>
                <a:srgbClr val="FF0000"/>
              </a:solidFill>
              <a:effectLst/>
              <a:latin typeface="+mn-lt"/>
              <a:ea typeface="+mn-ea"/>
              <a:cs typeface="+mn-cs"/>
            </a:rPr>
            <a:t>時間表記で入力</a:t>
          </a:r>
          <a:r>
            <a:rPr lang="ja-JP" altLang="en-US" sz="1000" b="0" i="0">
              <a:solidFill>
                <a:srgbClr val="FF0000"/>
              </a:solidFill>
              <a:effectLst/>
              <a:latin typeface="+mn-lt"/>
              <a:ea typeface="+mn-ea"/>
              <a:cs typeface="+mn-cs"/>
            </a:rPr>
            <a:t>してください</a:t>
          </a:r>
          <a:r>
            <a:rPr lang="ja-JP" altLang="ja-JP" sz="1000" b="0" i="0">
              <a:solidFill>
                <a:srgbClr val="FF0000"/>
              </a:solidFill>
              <a:effectLst/>
              <a:latin typeface="+mn-lt"/>
              <a:ea typeface="+mn-ea"/>
              <a:cs typeface="+mn-cs"/>
            </a:rPr>
            <a:t>。</a:t>
          </a:r>
          <a:endParaRPr lang="ja-JP" altLang="ja-JP" sz="1000">
            <a:solidFill>
              <a:srgbClr val="FF0000"/>
            </a:solidFill>
            <a:effectLst/>
          </a:endParaRPr>
        </a:p>
      </xdr:txBody>
    </xdr:sp>
    <xdr:clientData/>
  </xdr:twoCellAnchor>
  <xdr:twoCellAnchor>
    <xdr:from>
      <xdr:col>4</xdr:col>
      <xdr:colOff>319211</xdr:colOff>
      <xdr:row>32</xdr:row>
      <xdr:rowOff>100791</xdr:rowOff>
    </xdr:from>
    <xdr:to>
      <xdr:col>10</xdr:col>
      <xdr:colOff>690218</xdr:colOff>
      <xdr:row>36</xdr:row>
      <xdr:rowOff>182313</xdr:rowOff>
    </xdr:to>
    <xdr:sp macro="" textlink="">
      <xdr:nvSpPr>
        <xdr:cNvPr id="5" name="吹き出し: 四角形 9">
          <a:extLst>
            <a:ext uri="{FF2B5EF4-FFF2-40B4-BE49-F238E27FC236}">
              <a16:creationId xmlns:a16="http://schemas.microsoft.com/office/drawing/2014/main" id="{1DC1B267-5592-4742-A153-230EB9C9E779}"/>
            </a:ext>
          </a:extLst>
        </xdr:cNvPr>
        <xdr:cNvSpPr/>
      </xdr:nvSpPr>
      <xdr:spPr>
        <a:xfrm>
          <a:off x="2113776" y="6349559"/>
          <a:ext cx="2938616" cy="854566"/>
        </a:xfrm>
        <a:prstGeom prst="wedgeRectCallout">
          <a:avLst>
            <a:gd name="adj1" fmla="val -28621"/>
            <a:gd name="adj2" fmla="val -76862"/>
          </a:avLst>
        </a:prstGeom>
        <a:solidFill>
          <a:schemeClr val="bg1"/>
        </a:solid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36000" rIns="36000" bIns="36000" numCol="1" spcCol="0" rtlCol="0" fromWordArt="0" anchor="ctr" anchorCtr="0" forceAA="0" compatLnSpc="1">
          <a:prstTxWarp prst="textNoShape">
            <a:avLst/>
          </a:prstTxWarp>
          <a:noAutofit/>
        </a:bodyPr>
        <a:lstStyle/>
        <a:p>
          <a:r>
            <a:rPr lang="ja-JP" altLang="ja-JP" sz="1000" b="0" i="0">
              <a:solidFill>
                <a:srgbClr val="FF0000"/>
              </a:solidFill>
              <a:effectLst/>
              <a:latin typeface="+mn-lt"/>
              <a:ea typeface="+mn-ea"/>
              <a:cs typeface="+mn-cs"/>
            </a:rPr>
            <a:t>日付をまたいで作業がある場合、入力上は（</a:t>
          </a:r>
          <a:r>
            <a:rPr lang="en-US" altLang="ja-JP" sz="1000" b="0" i="0">
              <a:solidFill>
                <a:srgbClr val="FF0000"/>
              </a:solidFill>
              <a:effectLst/>
              <a:latin typeface="+mn-lt"/>
              <a:ea typeface="+mn-ea"/>
              <a:cs typeface="+mn-cs"/>
            </a:rPr>
            <a:t>24:00</a:t>
          </a:r>
          <a:r>
            <a:rPr lang="ja-JP" altLang="ja-JP" sz="1000" b="0" i="0">
              <a:solidFill>
                <a:srgbClr val="FF0000"/>
              </a:solidFill>
              <a:effectLst/>
              <a:latin typeface="+mn-lt"/>
              <a:ea typeface="+mn-ea"/>
              <a:cs typeface="+mn-cs"/>
            </a:rPr>
            <a:t>、</a:t>
          </a:r>
          <a:r>
            <a:rPr lang="en-US" altLang="ja-JP" sz="1000" b="0" i="0">
              <a:solidFill>
                <a:srgbClr val="FF0000"/>
              </a:solidFill>
              <a:effectLst/>
              <a:latin typeface="+mn-lt"/>
              <a:ea typeface="+mn-ea"/>
              <a:cs typeface="+mn-cs"/>
            </a:rPr>
            <a:t>25:00</a:t>
          </a:r>
          <a:r>
            <a:rPr lang="ja-JP" altLang="ja-JP" sz="1000" b="0" i="0">
              <a:solidFill>
                <a:srgbClr val="FF0000"/>
              </a:solidFill>
              <a:effectLst/>
              <a:latin typeface="+mn-lt"/>
              <a:ea typeface="+mn-ea"/>
              <a:cs typeface="+mn-cs"/>
            </a:rPr>
            <a:t>）というように</a:t>
          </a:r>
          <a:r>
            <a:rPr lang="en-US" altLang="ja-JP" sz="1000" b="0" i="0">
              <a:solidFill>
                <a:srgbClr val="FF0000"/>
              </a:solidFill>
              <a:effectLst/>
              <a:latin typeface="+mn-lt"/>
              <a:ea typeface="+mn-ea"/>
              <a:cs typeface="+mn-cs"/>
            </a:rPr>
            <a:t>24</a:t>
          </a:r>
          <a:r>
            <a:rPr lang="ja-JP" altLang="ja-JP" sz="1000" b="0" i="0">
              <a:solidFill>
                <a:srgbClr val="FF0000"/>
              </a:solidFill>
              <a:effectLst/>
              <a:latin typeface="+mn-lt"/>
              <a:ea typeface="+mn-ea"/>
              <a:cs typeface="+mn-cs"/>
            </a:rPr>
            <a:t>時間を超える形で入力</a:t>
          </a:r>
          <a:r>
            <a:rPr lang="ja-JP" altLang="en-US" sz="1000" b="0" i="0">
              <a:solidFill>
                <a:srgbClr val="FF0000"/>
              </a:solidFill>
              <a:effectLst/>
              <a:latin typeface="+mn-lt"/>
              <a:ea typeface="+mn-ea"/>
              <a:cs typeface="+mn-cs"/>
            </a:rPr>
            <a:t>してください</a:t>
          </a:r>
          <a:r>
            <a:rPr lang="ja-JP" altLang="ja-JP" sz="1000" b="0" i="0">
              <a:solidFill>
                <a:srgbClr val="FF0000"/>
              </a:solidFill>
              <a:effectLst/>
              <a:latin typeface="+mn-lt"/>
              <a:ea typeface="+mn-ea"/>
              <a:cs typeface="+mn-cs"/>
            </a:rPr>
            <a:t>。</a:t>
          </a:r>
          <a:endParaRPr lang="ja-JP" altLang="ja-JP" sz="1000">
            <a:solidFill>
              <a:srgbClr val="FF0000"/>
            </a:solidFill>
            <a:effectLst/>
          </a:endParaRPr>
        </a:p>
      </xdr:txBody>
    </xdr:sp>
    <xdr:clientData/>
  </xdr:twoCellAnchor>
  <xdr:twoCellAnchor>
    <xdr:from>
      <xdr:col>7</xdr:col>
      <xdr:colOff>810924</xdr:colOff>
      <xdr:row>20</xdr:row>
      <xdr:rowOff>67057</xdr:rowOff>
    </xdr:from>
    <xdr:to>
      <xdr:col>15</xdr:col>
      <xdr:colOff>1553142</xdr:colOff>
      <xdr:row>28</xdr:row>
      <xdr:rowOff>24988</xdr:rowOff>
    </xdr:to>
    <xdr:sp macro="" textlink="">
      <xdr:nvSpPr>
        <xdr:cNvPr id="2" name="吹き出し: 四角形 9">
          <a:extLst>
            <a:ext uri="{FF2B5EF4-FFF2-40B4-BE49-F238E27FC236}">
              <a16:creationId xmlns:a16="http://schemas.microsoft.com/office/drawing/2014/main" id="{65666781-8E28-4477-8346-A5B9C112EA1F}"/>
            </a:ext>
          </a:extLst>
        </xdr:cNvPr>
        <xdr:cNvSpPr/>
      </xdr:nvSpPr>
      <xdr:spPr>
        <a:xfrm>
          <a:off x="4123967" y="3849448"/>
          <a:ext cx="3931023" cy="1504018"/>
        </a:xfrm>
        <a:custGeom>
          <a:avLst/>
          <a:gdLst>
            <a:gd name="connsiteX0" fmla="*/ 0 w 3045649"/>
            <a:gd name="connsiteY0" fmla="*/ 0 h 1127805"/>
            <a:gd name="connsiteX1" fmla="*/ 507608 w 3045649"/>
            <a:gd name="connsiteY1" fmla="*/ 0 h 1127805"/>
            <a:gd name="connsiteX2" fmla="*/ 194130 w 3045649"/>
            <a:gd name="connsiteY2" fmla="*/ -410014 h 1127805"/>
            <a:gd name="connsiteX3" fmla="*/ 1269020 w 3045649"/>
            <a:gd name="connsiteY3" fmla="*/ 0 h 1127805"/>
            <a:gd name="connsiteX4" fmla="*/ 3045649 w 3045649"/>
            <a:gd name="connsiteY4" fmla="*/ 0 h 1127805"/>
            <a:gd name="connsiteX5" fmla="*/ 3045649 w 3045649"/>
            <a:gd name="connsiteY5" fmla="*/ 187968 h 1127805"/>
            <a:gd name="connsiteX6" fmla="*/ 3045649 w 3045649"/>
            <a:gd name="connsiteY6" fmla="*/ 187968 h 1127805"/>
            <a:gd name="connsiteX7" fmla="*/ 3045649 w 3045649"/>
            <a:gd name="connsiteY7" fmla="*/ 469919 h 1127805"/>
            <a:gd name="connsiteX8" fmla="*/ 3045649 w 3045649"/>
            <a:gd name="connsiteY8" fmla="*/ 1127805 h 1127805"/>
            <a:gd name="connsiteX9" fmla="*/ 1269020 w 3045649"/>
            <a:gd name="connsiteY9" fmla="*/ 1127805 h 1127805"/>
            <a:gd name="connsiteX10" fmla="*/ 507608 w 3045649"/>
            <a:gd name="connsiteY10" fmla="*/ 1127805 h 1127805"/>
            <a:gd name="connsiteX11" fmla="*/ 507608 w 3045649"/>
            <a:gd name="connsiteY11" fmla="*/ 1127805 h 1127805"/>
            <a:gd name="connsiteX12" fmla="*/ 0 w 3045649"/>
            <a:gd name="connsiteY12" fmla="*/ 1127805 h 1127805"/>
            <a:gd name="connsiteX13" fmla="*/ 0 w 3045649"/>
            <a:gd name="connsiteY13" fmla="*/ 469919 h 1127805"/>
            <a:gd name="connsiteX14" fmla="*/ 0 w 3045649"/>
            <a:gd name="connsiteY14" fmla="*/ 187968 h 1127805"/>
            <a:gd name="connsiteX15" fmla="*/ 0 w 3045649"/>
            <a:gd name="connsiteY15" fmla="*/ 187968 h 1127805"/>
            <a:gd name="connsiteX16" fmla="*/ 0 w 3045649"/>
            <a:gd name="connsiteY16" fmla="*/ 0 h 1127805"/>
            <a:gd name="connsiteX0" fmla="*/ 0 w 3045649"/>
            <a:gd name="connsiteY0" fmla="*/ 410014 h 1537819"/>
            <a:gd name="connsiteX1" fmla="*/ 507608 w 3045649"/>
            <a:gd name="connsiteY1" fmla="*/ 410014 h 1537819"/>
            <a:gd name="connsiteX2" fmla="*/ 194130 w 3045649"/>
            <a:gd name="connsiteY2" fmla="*/ 0 h 1537819"/>
            <a:gd name="connsiteX3" fmla="*/ 1269020 w 3045649"/>
            <a:gd name="connsiteY3" fmla="*/ 410014 h 1537819"/>
            <a:gd name="connsiteX4" fmla="*/ 1605283 w 3045649"/>
            <a:gd name="connsiteY4" fmla="*/ 408758 h 1537819"/>
            <a:gd name="connsiteX5" fmla="*/ 3045649 w 3045649"/>
            <a:gd name="connsiteY5" fmla="*/ 410014 h 1537819"/>
            <a:gd name="connsiteX6" fmla="*/ 3045649 w 3045649"/>
            <a:gd name="connsiteY6" fmla="*/ 597982 h 1537819"/>
            <a:gd name="connsiteX7" fmla="*/ 3045649 w 3045649"/>
            <a:gd name="connsiteY7" fmla="*/ 597982 h 1537819"/>
            <a:gd name="connsiteX8" fmla="*/ 3045649 w 3045649"/>
            <a:gd name="connsiteY8" fmla="*/ 879933 h 1537819"/>
            <a:gd name="connsiteX9" fmla="*/ 3045649 w 3045649"/>
            <a:gd name="connsiteY9" fmla="*/ 1537819 h 1537819"/>
            <a:gd name="connsiteX10" fmla="*/ 1269020 w 3045649"/>
            <a:gd name="connsiteY10" fmla="*/ 1537819 h 1537819"/>
            <a:gd name="connsiteX11" fmla="*/ 507608 w 3045649"/>
            <a:gd name="connsiteY11" fmla="*/ 1537819 h 1537819"/>
            <a:gd name="connsiteX12" fmla="*/ 507608 w 3045649"/>
            <a:gd name="connsiteY12" fmla="*/ 1537819 h 1537819"/>
            <a:gd name="connsiteX13" fmla="*/ 0 w 3045649"/>
            <a:gd name="connsiteY13" fmla="*/ 1537819 h 1537819"/>
            <a:gd name="connsiteX14" fmla="*/ 0 w 3045649"/>
            <a:gd name="connsiteY14" fmla="*/ 879933 h 1537819"/>
            <a:gd name="connsiteX15" fmla="*/ 0 w 3045649"/>
            <a:gd name="connsiteY15" fmla="*/ 597982 h 1537819"/>
            <a:gd name="connsiteX16" fmla="*/ 0 w 3045649"/>
            <a:gd name="connsiteY16" fmla="*/ 597982 h 1537819"/>
            <a:gd name="connsiteX17" fmla="*/ 0 w 3045649"/>
            <a:gd name="connsiteY17" fmla="*/ 410014 h 1537819"/>
            <a:gd name="connsiteX0" fmla="*/ 0 w 3045649"/>
            <a:gd name="connsiteY0" fmla="*/ 410014 h 1537819"/>
            <a:gd name="connsiteX1" fmla="*/ 507608 w 3045649"/>
            <a:gd name="connsiteY1" fmla="*/ 410014 h 1537819"/>
            <a:gd name="connsiteX2" fmla="*/ 194130 w 3045649"/>
            <a:gd name="connsiteY2" fmla="*/ 0 h 1537819"/>
            <a:gd name="connsiteX3" fmla="*/ 1269020 w 3045649"/>
            <a:gd name="connsiteY3" fmla="*/ 410014 h 1537819"/>
            <a:gd name="connsiteX4" fmla="*/ 1605283 w 3045649"/>
            <a:gd name="connsiteY4" fmla="*/ 408758 h 1537819"/>
            <a:gd name="connsiteX5" fmla="*/ 2348698 w 3045649"/>
            <a:gd name="connsiteY5" fmla="*/ 306539 h 1537819"/>
            <a:gd name="connsiteX6" fmla="*/ 3045649 w 3045649"/>
            <a:gd name="connsiteY6" fmla="*/ 410014 h 1537819"/>
            <a:gd name="connsiteX7" fmla="*/ 3045649 w 3045649"/>
            <a:gd name="connsiteY7" fmla="*/ 597982 h 1537819"/>
            <a:gd name="connsiteX8" fmla="*/ 3045649 w 3045649"/>
            <a:gd name="connsiteY8" fmla="*/ 597982 h 1537819"/>
            <a:gd name="connsiteX9" fmla="*/ 3045649 w 3045649"/>
            <a:gd name="connsiteY9" fmla="*/ 879933 h 1537819"/>
            <a:gd name="connsiteX10" fmla="*/ 3045649 w 3045649"/>
            <a:gd name="connsiteY10" fmla="*/ 1537819 h 1537819"/>
            <a:gd name="connsiteX11" fmla="*/ 1269020 w 3045649"/>
            <a:gd name="connsiteY11" fmla="*/ 1537819 h 1537819"/>
            <a:gd name="connsiteX12" fmla="*/ 507608 w 3045649"/>
            <a:gd name="connsiteY12" fmla="*/ 1537819 h 1537819"/>
            <a:gd name="connsiteX13" fmla="*/ 507608 w 3045649"/>
            <a:gd name="connsiteY13" fmla="*/ 1537819 h 1537819"/>
            <a:gd name="connsiteX14" fmla="*/ 0 w 3045649"/>
            <a:gd name="connsiteY14" fmla="*/ 1537819 h 1537819"/>
            <a:gd name="connsiteX15" fmla="*/ 0 w 3045649"/>
            <a:gd name="connsiteY15" fmla="*/ 879933 h 1537819"/>
            <a:gd name="connsiteX16" fmla="*/ 0 w 3045649"/>
            <a:gd name="connsiteY16" fmla="*/ 597982 h 1537819"/>
            <a:gd name="connsiteX17" fmla="*/ 0 w 3045649"/>
            <a:gd name="connsiteY17" fmla="*/ 597982 h 1537819"/>
            <a:gd name="connsiteX18" fmla="*/ 0 w 3045649"/>
            <a:gd name="connsiteY18" fmla="*/ 410014 h 1537819"/>
            <a:gd name="connsiteX0" fmla="*/ 0 w 3045649"/>
            <a:gd name="connsiteY0" fmla="*/ 126588 h 1254393"/>
            <a:gd name="connsiteX1" fmla="*/ 507608 w 3045649"/>
            <a:gd name="connsiteY1" fmla="*/ 126588 h 1254393"/>
            <a:gd name="connsiteX2" fmla="*/ 626240 w 3045649"/>
            <a:gd name="connsiteY2" fmla="*/ 0 h 1254393"/>
            <a:gd name="connsiteX3" fmla="*/ 1269020 w 3045649"/>
            <a:gd name="connsiteY3" fmla="*/ 126588 h 1254393"/>
            <a:gd name="connsiteX4" fmla="*/ 1605283 w 3045649"/>
            <a:gd name="connsiteY4" fmla="*/ 125332 h 1254393"/>
            <a:gd name="connsiteX5" fmla="*/ 2348698 w 3045649"/>
            <a:gd name="connsiteY5" fmla="*/ 23113 h 1254393"/>
            <a:gd name="connsiteX6" fmla="*/ 3045649 w 3045649"/>
            <a:gd name="connsiteY6" fmla="*/ 126588 h 1254393"/>
            <a:gd name="connsiteX7" fmla="*/ 3045649 w 3045649"/>
            <a:gd name="connsiteY7" fmla="*/ 314556 h 1254393"/>
            <a:gd name="connsiteX8" fmla="*/ 3045649 w 3045649"/>
            <a:gd name="connsiteY8" fmla="*/ 314556 h 1254393"/>
            <a:gd name="connsiteX9" fmla="*/ 3045649 w 3045649"/>
            <a:gd name="connsiteY9" fmla="*/ 596507 h 1254393"/>
            <a:gd name="connsiteX10" fmla="*/ 3045649 w 3045649"/>
            <a:gd name="connsiteY10" fmla="*/ 1254393 h 1254393"/>
            <a:gd name="connsiteX11" fmla="*/ 1269020 w 3045649"/>
            <a:gd name="connsiteY11" fmla="*/ 1254393 h 1254393"/>
            <a:gd name="connsiteX12" fmla="*/ 507608 w 3045649"/>
            <a:gd name="connsiteY12" fmla="*/ 1254393 h 1254393"/>
            <a:gd name="connsiteX13" fmla="*/ 507608 w 3045649"/>
            <a:gd name="connsiteY13" fmla="*/ 1254393 h 1254393"/>
            <a:gd name="connsiteX14" fmla="*/ 0 w 3045649"/>
            <a:gd name="connsiteY14" fmla="*/ 1254393 h 1254393"/>
            <a:gd name="connsiteX15" fmla="*/ 0 w 3045649"/>
            <a:gd name="connsiteY15" fmla="*/ 596507 h 1254393"/>
            <a:gd name="connsiteX16" fmla="*/ 0 w 3045649"/>
            <a:gd name="connsiteY16" fmla="*/ 314556 h 1254393"/>
            <a:gd name="connsiteX17" fmla="*/ 0 w 3045649"/>
            <a:gd name="connsiteY17" fmla="*/ 314556 h 1254393"/>
            <a:gd name="connsiteX18" fmla="*/ 0 w 3045649"/>
            <a:gd name="connsiteY18" fmla="*/ 126588 h 1254393"/>
            <a:gd name="connsiteX0" fmla="*/ 0 w 3045649"/>
            <a:gd name="connsiteY0" fmla="*/ 284682 h 1412487"/>
            <a:gd name="connsiteX1" fmla="*/ 507608 w 3045649"/>
            <a:gd name="connsiteY1" fmla="*/ 284682 h 1412487"/>
            <a:gd name="connsiteX2" fmla="*/ 626240 w 3045649"/>
            <a:gd name="connsiteY2" fmla="*/ 158094 h 1412487"/>
            <a:gd name="connsiteX3" fmla="*/ 1269020 w 3045649"/>
            <a:gd name="connsiteY3" fmla="*/ 284682 h 1412487"/>
            <a:gd name="connsiteX4" fmla="*/ 1605283 w 3045649"/>
            <a:gd name="connsiteY4" fmla="*/ 283426 h 1412487"/>
            <a:gd name="connsiteX5" fmla="*/ 2334759 w 3045649"/>
            <a:gd name="connsiteY5" fmla="*/ 0 h 1412487"/>
            <a:gd name="connsiteX6" fmla="*/ 3045649 w 3045649"/>
            <a:gd name="connsiteY6" fmla="*/ 284682 h 1412487"/>
            <a:gd name="connsiteX7" fmla="*/ 3045649 w 3045649"/>
            <a:gd name="connsiteY7" fmla="*/ 472650 h 1412487"/>
            <a:gd name="connsiteX8" fmla="*/ 3045649 w 3045649"/>
            <a:gd name="connsiteY8" fmla="*/ 472650 h 1412487"/>
            <a:gd name="connsiteX9" fmla="*/ 3045649 w 3045649"/>
            <a:gd name="connsiteY9" fmla="*/ 754601 h 1412487"/>
            <a:gd name="connsiteX10" fmla="*/ 3045649 w 3045649"/>
            <a:gd name="connsiteY10" fmla="*/ 1412487 h 1412487"/>
            <a:gd name="connsiteX11" fmla="*/ 1269020 w 3045649"/>
            <a:gd name="connsiteY11" fmla="*/ 1412487 h 1412487"/>
            <a:gd name="connsiteX12" fmla="*/ 507608 w 3045649"/>
            <a:gd name="connsiteY12" fmla="*/ 1412487 h 1412487"/>
            <a:gd name="connsiteX13" fmla="*/ 507608 w 3045649"/>
            <a:gd name="connsiteY13" fmla="*/ 1412487 h 1412487"/>
            <a:gd name="connsiteX14" fmla="*/ 0 w 3045649"/>
            <a:gd name="connsiteY14" fmla="*/ 1412487 h 1412487"/>
            <a:gd name="connsiteX15" fmla="*/ 0 w 3045649"/>
            <a:gd name="connsiteY15" fmla="*/ 754601 h 1412487"/>
            <a:gd name="connsiteX16" fmla="*/ 0 w 3045649"/>
            <a:gd name="connsiteY16" fmla="*/ 472650 h 1412487"/>
            <a:gd name="connsiteX17" fmla="*/ 0 w 3045649"/>
            <a:gd name="connsiteY17" fmla="*/ 472650 h 1412487"/>
            <a:gd name="connsiteX18" fmla="*/ 0 w 3045649"/>
            <a:gd name="connsiteY18" fmla="*/ 284682 h 1412487"/>
            <a:gd name="connsiteX0" fmla="*/ 237980 w 3283629"/>
            <a:gd name="connsiteY0" fmla="*/ 293856 h 1421661"/>
            <a:gd name="connsiteX1" fmla="*/ 745588 w 3283629"/>
            <a:gd name="connsiteY1" fmla="*/ 293856 h 1421661"/>
            <a:gd name="connsiteX2" fmla="*/ 0 w 3283629"/>
            <a:gd name="connsiteY2" fmla="*/ 0 h 1421661"/>
            <a:gd name="connsiteX3" fmla="*/ 1507000 w 3283629"/>
            <a:gd name="connsiteY3" fmla="*/ 293856 h 1421661"/>
            <a:gd name="connsiteX4" fmla="*/ 1843263 w 3283629"/>
            <a:gd name="connsiteY4" fmla="*/ 292600 h 1421661"/>
            <a:gd name="connsiteX5" fmla="*/ 2572739 w 3283629"/>
            <a:gd name="connsiteY5" fmla="*/ 9174 h 1421661"/>
            <a:gd name="connsiteX6" fmla="*/ 3283629 w 3283629"/>
            <a:gd name="connsiteY6" fmla="*/ 293856 h 1421661"/>
            <a:gd name="connsiteX7" fmla="*/ 3283629 w 3283629"/>
            <a:gd name="connsiteY7" fmla="*/ 481824 h 1421661"/>
            <a:gd name="connsiteX8" fmla="*/ 3283629 w 3283629"/>
            <a:gd name="connsiteY8" fmla="*/ 481824 h 1421661"/>
            <a:gd name="connsiteX9" fmla="*/ 3283629 w 3283629"/>
            <a:gd name="connsiteY9" fmla="*/ 763775 h 1421661"/>
            <a:gd name="connsiteX10" fmla="*/ 3283629 w 3283629"/>
            <a:gd name="connsiteY10" fmla="*/ 1421661 h 1421661"/>
            <a:gd name="connsiteX11" fmla="*/ 1507000 w 3283629"/>
            <a:gd name="connsiteY11" fmla="*/ 1421661 h 1421661"/>
            <a:gd name="connsiteX12" fmla="*/ 745588 w 3283629"/>
            <a:gd name="connsiteY12" fmla="*/ 1421661 h 1421661"/>
            <a:gd name="connsiteX13" fmla="*/ 745588 w 3283629"/>
            <a:gd name="connsiteY13" fmla="*/ 1421661 h 1421661"/>
            <a:gd name="connsiteX14" fmla="*/ 237980 w 3283629"/>
            <a:gd name="connsiteY14" fmla="*/ 1421661 h 1421661"/>
            <a:gd name="connsiteX15" fmla="*/ 237980 w 3283629"/>
            <a:gd name="connsiteY15" fmla="*/ 763775 h 1421661"/>
            <a:gd name="connsiteX16" fmla="*/ 237980 w 3283629"/>
            <a:gd name="connsiteY16" fmla="*/ 481824 h 1421661"/>
            <a:gd name="connsiteX17" fmla="*/ 237980 w 3283629"/>
            <a:gd name="connsiteY17" fmla="*/ 481824 h 1421661"/>
            <a:gd name="connsiteX18" fmla="*/ 237980 w 3283629"/>
            <a:gd name="connsiteY18" fmla="*/ 293856 h 1421661"/>
            <a:gd name="connsiteX0" fmla="*/ 0 w 3045649"/>
            <a:gd name="connsiteY0" fmla="*/ 293856 h 1421661"/>
            <a:gd name="connsiteX1" fmla="*/ 507608 w 3045649"/>
            <a:gd name="connsiteY1" fmla="*/ 293856 h 1421661"/>
            <a:gd name="connsiteX2" fmla="*/ 235860 w 3045649"/>
            <a:gd name="connsiteY2" fmla="*/ 0 h 1421661"/>
            <a:gd name="connsiteX3" fmla="*/ 1269020 w 3045649"/>
            <a:gd name="connsiteY3" fmla="*/ 293856 h 1421661"/>
            <a:gd name="connsiteX4" fmla="*/ 1605283 w 3045649"/>
            <a:gd name="connsiteY4" fmla="*/ 292600 h 1421661"/>
            <a:gd name="connsiteX5" fmla="*/ 2334759 w 3045649"/>
            <a:gd name="connsiteY5" fmla="*/ 9174 h 1421661"/>
            <a:gd name="connsiteX6" fmla="*/ 3045649 w 3045649"/>
            <a:gd name="connsiteY6" fmla="*/ 293856 h 1421661"/>
            <a:gd name="connsiteX7" fmla="*/ 3045649 w 3045649"/>
            <a:gd name="connsiteY7" fmla="*/ 481824 h 1421661"/>
            <a:gd name="connsiteX8" fmla="*/ 3045649 w 3045649"/>
            <a:gd name="connsiteY8" fmla="*/ 481824 h 1421661"/>
            <a:gd name="connsiteX9" fmla="*/ 3045649 w 3045649"/>
            <a:gd name="connsiteY9" fmla="*/ 763775 h 1421661"/>
            <a:gd name="connsiteX10" fmla="*/ 3045649 w 3045649"/>
            <a:gd name="connsiteY10" fmla="*/ 1421661 h 1421661"/>
            <a:gd name="connsiteX11" fmla="*/ 1269020 w 3045649"/>
            <a:gd name="connsiteY11" fmla="*/ 1421661 h 1421661"/>
            <a:gd name="connsiteX12" fmla="*/ 507608 w 3045649"/>
            <a:gd name="connsiteY12" fmla="*/ 1421661 h 1421661"/>
            <a:gd name="connsiteX13" fmla="*/ 507608 w 3045649"/>
            <a:gd name="connsiteY13" fmla="*/ 1421661 h 1421661"/>
            <a:gd name="connsiteX14" fmla="*/ 0 w 3045649"/>
            <a:gd name="connsiteY14" fmla="*/ 1421661 h 1421661"/>
            <a:gd name="connsiteX15" fmla="*/ 0 w 3045649"/>
            <a:gd name="connsiteY15" fmla="*/ 763775 h 1421661"/>
            <a:gd name="connsiteX16" fmla="*/ 0 w 3045649"/>
            <a:gd name="connsiteY16" fmla="*/ 481824 h 1421661"/>
            <a:gd name="connsiteX17" fmla="*/ 0 w 3045649"/>
            <a:gd name="connsiteY17" fmla="*/ 481824 h 1421661"/>
            <a:gd name="connsiteX18" fmla="*/ 0 w 3045649"/>
            <a:gd name="connsiteY18" fmla="*/ 293856 h 1421661"/>
            <a:gd name="connsiteX0" fmla="*/ 0 w 3045649"/>
            <a:gd name="connsiteY0" fmla="*/ 306754 h 1434559"/>
            <a:gd name="connsiteX1" fmla="*/ 507608 w 3045649"/>
            <a:gd name="connsiteY1" fmla="*/ 306754 h 1434559"/>
            <a:gd name="connsiteX2" fmla="*/ 235860 w 3045649"/>
            <a:gd name="connsiteY2" fmla="*/ 12898 h 1434559"/>
            <a:gd name="connsiteX3" fmla="*/ 1269020 w 3045649"/>
            <a:gd name="connsiteY3" fmla="*/ 306754 h 1434559"/>
            <a:gd name="connsiteX4" fmla="*/ 1605283 w 3045649"/>
            <a:gd name="connsiteY4" fmla="*/ 305498 h 1434559"/>
            <a:gd name="connsiteX5" fmla="*/ 1934925 w 3045649"/>
            <a:gd name="connsiteY5" fmla="*/ 36430 h 1434559"/>
            <a:gd name="connsiteX6" fmla="*/ 2334759 w 3045649"/>
            <a:gd name="connsiteY6" fmla="*/ 22072 h 1434559"/>
            <a:gd name="connsiteX7" fmla="*/ 3045649 w 3045649"/>
            <a:gd name="connsiteY7" fmla="*/ 306754 h 1434559"/>
            <a:gd name="connsiteX8" fmla="*/ 3045649 w 3045649"/>
            <a:gd name="connsiteY8" fmla="*/ 494722 h 1434559"/>
            <a:gd name="connsiteX9" fmla="*/ 3045649 w 3045649"/>
            <a:gd name="connsiteY9" fmla="*/ 494722 h 1434559"/>
            <a:gd name="connsiteX10" fmla="*/ 3045649 w 3045649"/>
            <a:gd name="connsiteY10" fmla="*/ 776673 h 1434559"/>
            <a:gd name="connsiteX11" fmla="*/ 3045649 w 3045649"/>
            <a:gd name="connsiteY11" fmla="*/ 1434559 h 1434559"/>
            <a:gd name="connsiteX12" fmla="*/ 1269020 w 3045649"/>
            <a:gd name="connsiteY12" fmla="*/ 1434559 h 1434559"/>
            <a:gd name="connsiteX13" fmla="*/ 507608 w 3045649"/>
            <a:gd name="connsiteY13" fmla="*/ 1434559 h 1434559"/>
            <a:gd name="connsiteX14" fmla="*/ 507608 w 3045649"/>
            <a:gd name="connsiteY14" fmla="*/ 1434559 h 1434559"/>
            <a:gd name="connsiteX15" fmla="*/ 0 w 3045649"/>
            <a:gd name="connsiteY15" fmla="*/ 1434559 h 1434559"/>
            <a:gd name="connsiteX16" fmla="*/ 0 w 3045649"/>
            <a:gd name="connsiteY16" fmla="*/ 776673 h 1434559"/>
            <a:gd name="connsiteX17" fmla="*/ 0 w 3045649"/>
            <a:gd name="connsiteY17" fmla="*/ 494722 h 1434559"/>
            <a:gd name="connsiteX18" fmla="*/ 0 w 3045649"/>
            <a:gd name="connsiteY18" fmla="*/ 494722 h 1434559"/>
            <a:gd name="connsiteX19" fmla="*/ 0 w 3045649"/>
            <a:gd name="connsiteY19" fmla="*/ 306754 h 1434559"/>
            <a:gd name="connsiteX0" fmla="*/ 0 w 3045649"/>
            <a:gd name="connsiteY0" fmla="*/ 293856 h 1421661"/>
            <a:gd name="connsiteX1" fmla="*/ 507608 w 3045649"/>
            <a:gd name="connsiteY1" fmla="*/ 293856 h 1421661"/>
            <a:gd name="connsiteX2" fmla="*/ 235860 w 3045649"/>
            <a:gd name="connsiteY2" fmla="*/ 0 h 1421661"/>
            <a:gd name="connsiteX3" fmla="*/ 1269020 w 3045649"/>
            <a:gd name="connsiteY3" fmla="*/ 293856 h 1421661"/>
            <a:gd name="connsiteX4" fmla="*/ 1605283 w 3045649"/>
            <a:gd name="connsiteY4" fmla="*/ 292600 h 1421661"/>
            <a:gd name="connsiteX5" fmla="*/ 1934925 w 3045649"/>
            <a:gd name="connsiteY5" fmla="*/ 23532 h 1421661"/>
            <a:gd name="connsiteX6" fmla="*/ 2364427 w 3045649"/>
            <a:gd name="connsiteY6" fmla="*/ 274494 h 1421661"/>
            <a:gd name="connsiteX7" fmla="*/ 3045649 w 3045649"/>
            <a:gd name="connsiteY7" fmla="*/ 293856 h 1421661"/>
            <a:gd name="connsiteX8" fmla="*/ 3045649 w 3045649"/>
            <a:gd name="connsiteY8" fmla="*/ 481824 h 1421661"/>
            <a:gd name="connsiteX9" fmla="*/ 3045649 w 3045649"/>
            <a:gd name="connsiteY9" fmla="*/ 481824 h 1421661"/>
            <a:gd name="connsiteX10" fmla="*/ 3045649 w 3045649"/>
            <a:gd name="connsiteY10" fmla="*/ 763775 h 1421661"/>
            <a:gd name="connsiteX11" fmla="*/ 3045649 w 3045649"/>
            <a:gd name="connsiteY11" fmla="*/ 1421661 h 1421661"/>
            <a:gd name="connsiteX12" fmla="*/ 1269020 w 3045649"/>
            <a:gd name="connsiteY12" fmla="*/ 1421661 h 1421661"/>
            <a:gd name="connsiteX13" fmla="*/ 507608 w 3045649"/>
            <a:gd name="connsiteY13" fmla="*/ 1421661 h 1421661"/>
            <a:gd name="connsiteX14" fmla="*/ 507608 w 3045649"/>
            <a:gd name="connsiteY14" fmla="*/ 1421661 h 1421661"/>
            <a:gd name="connsiteX15" fmla="*/ 0 w 3045649"/>
            <a:gd name="connsiteY15" fmla="*/ 1421661 h 1421661"/>
            <a:gd name="connsiteX16" fmla="*/ 0 w 3045649"/>
            <a:gd name="connsiteY16" fmla="*/ 763775 h 1421661"/>
            <a:gd name="connsiteX17" fmla="*/ 0 w 3045649"/>
            <a:gd name="connsiteY17" fmla="*/ 481824 h 1421661"/>
            <a:gd name="connsiteX18" fmla="*/ 0 w 3045649"/>
            <a:gd name="connsiteY18" fmla="*/ 481824 h 1421661"/>
            <a:gd name="connsiteX19" fmla="*/ 0 w 3045649"/>
            <a:gd name="connsiteY19" fmla="*/ 293856 h 1421661"/>
            <a:gd name="connsiteX0" fmla="*/ 0 w 3045649"/>
            <a:gd name="connsiteY0" fmla="*/ 293856 h 1421661"/>
            <a:gd name="connsiteX1" fmla="*/ 507608 w 3045649"/>
            <a:gd name="connsiteY1" fmla="*/ 293856 h 1421661"/>
            <a:gd name="connsiteX2" fmla="*/ 235860 w 3045649"/>
            <a:gd name="connsiteY2" fmla="*/ 0 h 1421661"/>
            <a:gd name="connsiteX3" fmla="*/ 1269020 w 3045649"/>
            <a:gd name="connsiteY3" fmla="*/ 293856 h 1421661"/>
            <a:gd name="connsiteX4" fmla="*/ 1605283 w 3045649"/>
            <a:gd name="connsiteY4" fmla="*/ 292600 h 1421661"/>
            <a:gd name="connsiteX5" fmla="*/ 1934925 w 3045649"/>
            <a:gd name="connsiteY5" fmla="*/ 23532 h 1421661"/>
            <a:gd name="connsiteX6" fmla="*/ 2364427 w 3045649"/>
            <a:gd name="connsiteY6" fmla="*/ 274494 h 1421661"/>
            <a:gd name="connsiteX7" fmla="*/ 3045649 w 3045649"/>
            <a:gd name="connsiteY7" fmla="*/ 293856 h 1421661"/>
            <a:gd name="connsiteX8" fmla="*/ 3045649 w 3045649"/>
            <a:gd name="connsiteY8" fmla="*/ 481824 h 1421661"/>
            <a:gd name="connsiteX9" fmla="*/ 3045649 w 3045649"/>
            <a:gd name="connsiteY9" fmla="*/ 481824 h 1421661"/>
            <a:gd name="connsiteX10" fmla="*/ 3045649 w 3045649"/>
            <a:gd name="connsiteY10" fmla="*/ 763775 h 1421661"/>
            <a:gd name="connsiteX11" fmla="*/ 3045649 w 3045649"/>
            <a:gd name="connsiteY11" fmla="*/ 1421661 h 1421661"/>
            <a:gd name="connsiteX12" fmla="*/ 1269020 w 3045649"/>
            <a:gd name="connsiteY12" fmla="*/ 1421661 h 1421661"/>
            <a:gd name="connsiteX13" fmla="*/ 507608 w 3045649"/>
            <a:gd name="connsiteY13" fmla="*/ 1421661 h 1421661"/>
            <a:gd name="connsiteX14" fmla="*/ 507608 w 3045649"/>
            <a:gd name="connsiteY14" fmla="*/ 1421661 h 1421661"/>
            <a:gd name="connsiteX15" fmla="*/ 0 w 3045649"/>
            <a:gd name="connsiteY15" fmla="*/ 1421661 h 1421661"/>
            <a:gd name="connsiteX16" fmla="*/ 0 w 3045649"/>
            <a:gd name="connsiteY16" fmla="*/ 763775 h 1421661"/>
            <a:gd name="connsiteX17" fmla="*/ 0 w 3045649"/>
            <a:gd name="connsiteY17" fmla="*/ 481824 h 1421661"/>
            <a:gd name="connsiteX18" fmla="*/ 0 w 3045649"/>
            <a:gd name="connsiteY18" fmla="*/ 481824 h 1421661"/>
            <a:gd name="connsiteX19" fmla="*/ 0 w 3045649"/>
            <a:gd name="connsiteY19" fmla="*/ 293856 h 1421661"/>
            <a:gd name="connsiteX0" fmla="*/ 0 w 3045649"/>
            <a:gd name="connsiteY0" fmla="*/ 293856 h 1421661"/>
            <a:gd name="connsiteX1" fmla="*/ 507608 w 3045649"/>
            <a:gd name="connsiteY1" fmla="*/ 293856 h 1421661"/>
            <a:gd name="connsiteX2" fmla="*/ 235860 w 3045649"/>
            <a:gd name="connsiteY2" fmla="*/ 0 h 1421661"/>
            <a:gd name="connsiteX3" fmla="*/ 1269020 w 3045649"/>
            <a:gd name="connsiteY3" fmla="*/ 293856 h 1421661"/>
            <a:gd name="connsiteX4" fmla="*/ 1605283 w 3045649"/>
            <a:gd name="connsiteY4" fmla="*/ 292600 h 1421661"/>
            <a:gd name="connsiteX5" fmla="*/ 1934925 w 3045649"/>
            <a:gd name="connsiteY5" fmla="*/ 23532 h 1421661"/>
            <a:gd name="connsiteX6" fmla="*/ 2364427 w 3045649"/>
            <a:gd name="connsiteY6" fmla="*/ 274494 h 1421661"/>
            <a:gd name="connsiteX7" fmla="*/ 3045649 w 3045649"/>
            <a:gd name="connsiteY7" fmla="*/ 293856 h 1421661"/>
            <a:gd name="connsiteX8" fmla="*/ 3045649 w 3045649"/>
            <a:gd name="connsiteY8" fmla="*/ 481824 h 1421661"/>
            <a:gd name="connsiteX9" fmla="*/ 3045649 w 3045649"/>
            <a:gd name="connsiteY9" fmla="*/ 481824 h 1421661"/>
            <a:gd name="connsiteX10" fmla="*/ 3045649 w 3045649"/>
            <a:gd name="connsiteY10" fmla="*/ 763775 h 1421661"/>
            <a:gd name="connsiteX11" fmla="*/ 3045649 w 3045649"/>
            <a:gd name="connsiteY11" fmla="*/ 1421661 h 1421661"/>
            <a:gd name="connsiteX12" fmla="*/ 1269020 w 3045649"/>
            <a:gd name="connsiteY12" fmla="*/ 1421661 h 1421661"/>
            <a:gd name="connsiteX13" fmla="*/ 507608 w 3045649"/>
            <a:gd name="connsiteY13" fmla="*/ 1421661 h 1421661"/>
            <a:gd name="connsiteX14" fmla="*/ 507608 w 3045649"/>
            <a:gd name="connsiteY14" fmla="*/ 1421661 h 1421661"/>
            <a:gd name="connsiteX15" fmla="*/ 0 w 3045649"/>
            <a:gd name="connsiteY15" fmla="*/ 1421661 h 1421661"/>
            <a:gd name="connsiteX16" fmla="*/ 0 w 3045649"/>
            <a:gd name="connsiteY16" fmla="*/ 763775 h 1421661"/>
            <a:gd name="connsiteX17" fmla="*/ 0 w 3045649"/>
            <a:gd name="connsiteY17" fmla="*/ 481824 h 1421661"/>
            <a:gd name="connsiteX18" fmla="*/ 0 w 3045649"/>
            <a:gd name="connsiteY18" fmla="*/ 481824 h 1421661"/>
            <a:gd name="connsiteX19" fmla="*/ 0 w 3045649"/>
            <a:gd name="connsiteY19" fmla="*/ 293856 h 1421661"/>
            <a:gd name="connsiteX0" fmla="*/ 0 w 3045649"/>
            <a:gd name="connsiteY0" fmla="*/ 293856 h 1421661"/>
            <a:gd name="connsiteX1" fmla="*/ 507608 w 3045649"/>
            <a:gd name="connsiteY1" fmla="*/ 293856 h 1421661"/>
            <a:gd name="connsiteX2" fmla="*/ 235860 w 3045649"/>
            <a:gd name="connsiteY2" fmla="*/ 0 h 1421661"/>
            <a:gd name="connsiteX3" fmla="*/ 1269020 w 3045649"/>
            <a:gd name="connsiteY3" fmla="*/ 293856 h 1421661"/>
            <a:gd name="connsiteX4" fmla="*/ 1605283 w 3045649"/>
            <a:gd name="connsiteY4" fmla="*/ 292600 h 1421661"/>
            <a:gd name="connsiteX5" fmla="*/ 1934925 w 3045649"/>
            <a:gd name="connsiteY5" fmla="*/ 23532 h 1421661"/>
            <a:gd name="connsiteX6" fmla="*/ 2364427 w 3045649"/>
            <a:gd name="connsiteY6" fmla="*/ 274494 h 1421661"/>
            <a:gd name="connsiteX7" fmla="*/ 3045649 w 3045649"/>
            <a:gd name="connsiteY7" fmla="*/ 293856 h 1421661"/>
            <a:gd name="connsiteX8" fmla="*/ 3045649 w 3045649"/>
            <a:gd name="connsiteY8" fmla="*/ 481824 h 1421661"/>
            <a:gd name="connsiteX9" fmla="*/ 3045649 w 3045649"/>
            <a:gd name="connsiteY9" fmla="*/ 481824 h 1421661"/>
            <a:gd name="connsiteX10" fmla="*/ 3045649 w 3045649"/>
            <a:gd name="connsiteY10" fmla="*/ 763775 h 1421661"/>
            <a:gd name="connsiteX11" fmla="*/ 3045649 w 3045649"/>
            <a:gd name="connsiteY11" fmla="*/ 1421661 h 1421661"/>
            <a:gd name="connsiteX12" fmla="*/ 1269020 w 3045649"/>
            <a:gd name="connsiteY12" fmla="*/ 1421661 h 1421661"/>
            <a:gd name="connsiteX13" fmla="*/ 507608 w 3045649"/>
            <a:gd name="connsiteY13" fmla="*/ 1421661 h 1421661"/>
            <a:gd name="connsiteX14" fmla="*/ 507608 w 3045649"/>
            <a:gd name="connsiteY14" fmla="*/ 1421661 h 1421661"/>
            <a:gd name="connsiteX15" fmla="*/ 0 w 3045649"/>
            <a:gd name="connsiteY15" fmla="*/ 1421661 h 1421661"/>
            <a:gd name="connsiteX16" fmla="*/ 0 w 3045649"/>
            <a:gd name="connsiteY16" fmla="*/ 763775 h 1421661"/>
            <a:gd name="connsiteX17" fmla="*/ 0 w 3045649"/>
            <a:gd name="connsiteY17" fmla="*/ 481824 h 1421661"/>
            <a:gd name="connsiteX18" fmla="*/ 0 w 3045649"/>
            <a:gd name="connsiteY18" fmla="*/ 481824 h 1421661"/>
            <a:gd name="connsiteX19" fmla="*/ 0 w 3045649"/>
            <a:gd name="connsiteY19" fmla="*/ 293856 h 1421661"/>
            <a:gd name="connsiteX0" fmla="*/ 0 w 3045649"/>
            <a:gd name="connsiteY0" fmla="*/ 293856 h 1421661"/>
            <a:gd name="connsiteX1" fmla="*/ 507608 w 3045649"/>
            <a:gd name="connsiteY1" fmla="*/ 293856 h 1421661"/>
            <a:gd name="connsiteX2" fmla="*/ 235860 w 3045649"/>
            <a:gd name="connsiteY2" fmla="*/ 0 h 1421661"/>
            <a:gd name="connsiteX3" fmla="*/ 1269020 w 3045649"/>
            <a:gd name="connsiteY3" fmla="*/ 293856 h 1421661"/>
            <a:gd name="connsiteX4" fmla="*/ 1605283 w 3045649"/>
            <a:gd name="connsiteY4" fmla="*/ 292600 h 1421661"/>
            <a:gd name="connsiteX5" fmla="*/ 1934925 w 3045649"/>
            <a:gd name="connsiteY5" fmla="*/ 23532 h 1421661"/>
            <a:gd name="connsiteX6" fmla="*/ 2319926 w 3045649"/>
            <a:gd name="connsiteY6" fmla="*/ 290574 h 1421661"/>
            <a:gd name="connsiteX7" fmla="*/ 3045649 w 3045649"/>
            <a:gd name="connsiteY7" fmla="*/ 293856 h 1421661"/>
            <a:gd name="connsiteX8" fmla="*/ 3045649 w 3045649"/>
            <a:gd name="connsiteY8" fmla="*/ 481824 h 1421661"/>
            <a:gd name="connsiteX9" fmla="*/ 3045649 w 3045649"/>
            <a:gd name="connsiteY9" fmla="*/ 481824 h 1421661"/>
            <a:gd name="connsiteX10" fmla="*/ 3045649 w 3045649"/>
            <a:gd name="connsiteY10" fmla="*/ 763775 h 1421661"/>
            <a:gd name="connsiteX11" fmla="*/ 3045649 w 3045649"/>
            <a:gd name="connsiteY11" fmla="*/ 1421661 h 1421661"/>
            <a:gd name="connsiteX12" fmla="*/ 1269020 w 3045649"/>
            <a:gd name="connsiteY12" fmla="*/ 1421661 h 1421661"/>
            <a:gd name="connsiteX13" fmla="*/ 507608 w 3045649"/>
            <a:gd name="connsiteY13" fmla="*/ 1421661 h 1421661"/>
            <a:gd name="connsiteX14" fmla="*/ 507608 w 3045649"/>
            <a:gd name="connsiteY14" fmla="*/ 1421661 h 1421661"/>
            <a:gd name="connsiteX15" fmla="*/ 0 w 3045649"/>
            <a:gd name="connsiteY15" fmla="*/ 1421661 h 1421661"/>
            <a:gd name="connsiteX16" fmla="*/ 0 w 3045649"/>
            <a:gd name="connsiteY16" fmla="*/ 763775 h 1421661"/>
            <a:gd name="connsiteX17" fmla="*/ 0 w 3045649"/>
            <a:gd name="connsiteY17" fmla="*/ 481824 h 1421661"/>
            <a:gd name="connsiteX18" fmla="*/ 0 w 3045649"/>
            <a:gd name="connsiteY18" fmla="*/ 481824 h 1421661"/>
            <a:gd name="connsiteX19" fmla="*/ 0 w 3045649"/>
            <a:gd name="connsiteY19" fmla="*/ 293856 h 1421661"/>
            <a:gd name="connsiteX0" fmla="*/ 0 w 3045649"/>
            <a:gd name="connsiteY0" fmla="*/ 293856 h 1421661"/>
            <a:gd name="connsiteX1" fmla="*/ 507608 w 3045649"/>
            <a:gd name="connsiteY1" fmla="*/ 293856 h 1421661"/>
            <a:gd name="connsiteX2" fmla="*/ 235860 w 3045649"/>
            <a:gd name="connsiteY2" fmla="*/ 0 h 1421661"/>
            <a:gd name="connsiteX3" fmla="*/ 1269020 w 3045649"/>
            <a:gd name="connsiteY3" fmla="*/ 293856 h 1421661"/>
            <a:gd name="connsiteX4" fmla="*/ 1605283 w 3045649"/>
            <a:gd name="connsiteY4" fmla="*/ 292600 h 1421661"/>
            <a:gd name="connsiteX5" fmla="*/ 1934925 w 3045649"/>
            <a:gd name="connsiteY5" fmla="*/ 23532 h 1421661"/>
            <a:gd name="connsiteX6" fmla="*/ 2319926 w 3045649"/>
            <a:gd name="connsiteY6" fmla="*/ 290574 h 1421661"/>
            <a:gd name="connsiteX7" fmla="*/ 3045649 w 3045649"/>
            <a:gd name="connsiteY7" fmla="*/ 293856 h 1421661"/>
            <a:gd name="connsiteX8" fmla="*/ 3045649 w 3045649"/>
            <a:gd name="connsiteY8" fmla="*/ 481824 h 1421661"/>
            <a:gd name="connsiteX9" fmla="*/ 3045649 w 3045649"/>
            <a:gd name="connsiteY9" fmla="*/ 481824 h 1421661"/>
            <a:gd name="connsiteX10" fmla="*/ 3045649 w 3045649"/>
            <a:gd name="connsiteY10" fmla="*/ 763775 h 1421661"/>
            <a:gd name="connsiteX11" fmla="*/ 3045649 w 3045649"/>
            <a:gd name="connsiteY11" fmla="*/ 1421661 h 1421661"/>
            <a:gd name="connsiteX12" fmla="*/ 1269020 w 3045649"/>
            <a:gd name="connsiteY12" fmla="*/ 1421661 h 1421661"/>
            <a:gd name="connsiteX13" fmla="*/ 507608 w 3045649"/>
            <a:gd name="connsiteY13" fmla="*/ 1421661 h 1421661"/>
            <a:gd name="connsiteX14" fmla="*/ 507608 w 3045649"/>
            <a:gd name="connsiteY14" fmla="*/ 1421661 h 1421661"/>
            <a:gd name="connsiteX15" fmla="*/ 0 w 3045649"/>
            <a:gd name="connsiteY15" fmla="*/ 1421661 h 1421661"/>
            <a:gd name="connsiteX16" fmla="*/ 0 w 3045649"/>
            <a:gd name="connsiteY16" fmla="*/ 763775 h 1421661"/>
            <a:gd name="connsiteX17" fmla="*/ 0 w 3045649"/>
            <a:gd name="connsiteY17" fmla="*/ 481824 h 1421661"/>
            <a:gd name="connsiteX18" fmla="*/ 0 w 3045649"/>
            <a:gd name="connsiteY18" fmla="*/ 481824 h 1421661"/>
            <a:gd name="connsiteX19" fmla="*/ 0 w 3045649"/>
            <a:gd name="connsiteY19" fmla="*/ 293856 h 1421661"/>
            <a:gd name="connsiteX0" fmla="*/ 0 w 3045649"/>
            <a:gd name="connsiteY0" fmla="*/ 293856 h 1421661"/>
            <a:gd name="connsiteX1" fmla="*/ 507608 w 3045649"/>
            <a:gd name="connsiteY1" fmla="*/ 293856 h 1421661"/>
            <a:gd name="connsiteX2" fmla="*/ 235860 w 3045649"/>
            <a:gd name="connsiteY2" fmla="*/ 0 h 1421661"/>
            <a:gd name="connsiteX3" fmla="*/ 1269020 w 3045649"/>
            <a:gd name="connsiteY3" fmla="*/ 293856 h 1421661"/>
            <a:gd name="connsiteX4" fmla="*/ 1605283 w 3045649"/>
            <a:gd name="connsiteY4" fmla="*/ 292600 h 1421661"/>
            <a:gd name="connsiteX5" fmla="*/ 1934925 w 3045649"/>
            <a:gd name="connsiteY5" fmla="*/ 23532 h 1421661"/>
            <a:gd name="connsiteX6" fmla="*/ 2319926 w 3045649"/>
            <a:gd name="connsiteY6" fmla="*/ 290574 h 1421661"/>
            <a:gd name="connsiteX7" fmla="*/ 3045649 w 3045649"/>
            <a:gd name="connsiteY7" fmla="*/ 293856 h 1421661"/>
            <a:gd name="connsiteX8" fmla="*/ 3045649 w 3045649"/>
            <a:gd name="connsiteY8" fmla="*/ 481824 h 1421661"/>
            <a:gd name="connsiteX9" fmla="*/ 3045649 w 3045649"/>
            <a:gd name="connsiteY9" fmla="*/ 481824 h 1421661"/>
            <a:gd name="connsiteX10" fmla="*/ 3045649 w 3045649"/>
            <a:gd name="connsiteY10" fmla="*/ 763775 h 1421661"/>
            <a:gd name="connsiteX11" fmla="*/ 3045649 w 3045649"/>
            <a:gd name="connsiteY11" fmla="*/ 1421661 h 1421661"/>
            <a:gd name="connsiteX12" fmla="*/ 1269020 w 3045649"/>
            <a:gd name="connsiteY12" fmla="*/ 1421661 h 1421661"/>
            <a:gd name="connsiteX13" fmla="*/ 507608 w 3045649"/>
            <a:gd name="connsiteY13" fmla="*/ 1421661 h 1421661"/>
            <a:gd name="connsiteX14" fmla="*/ 507608 w 3045649"/>
            <a:gd name="connsiteY14" fmla="*/ 1421661 h 1421661"/>
            <a:gd name="connsiteX15" fmla="*/ 0 w 3045649"/>
            <a:gd name="connsiteY15" fmla="*/ 1421661 h 1421661"/>
            <a:gd name="connsiteX16" fmla="*/ 0 w 3045649"/>
            <a:gd name="connsiteY16" fmla="*/ 763775 h 1421661"/>
            <a:gd name="connsiteX17" fmla="*/ 0 w 3045649"/>
            <a:gd name="connsiteY17" fmla="*/ 481824 h 1421661"/>
            <a:gd name="connsiteX18" fmla="*/ 0 w 3045649"/>
            <a:gd name="connsiteY18" fmla="*/ 481824 h 1421661"/>
            <a:gd name="connsiteX19" fmla="*/ 0 w 3045649"/>
            <a:gd name="connsiteY19" fmla="*/ 293856 h 1421661"/>
            <a:gd name="connsiteX0" fmla="*/ 0 w 3045649"/>
            <a:gd name="connsiteY0" fmla="*/ 293856 h 1421661"/>
            <a:gd name="connsiteX1" fmla="*/ 507608 w 3045649"/>
            <a:gd name="connsiteY1" fmla="*/ 293856 h 1421661"/>
            <a:gd name="connsiteX2" fmla="*/ 235860 w 3045649"/>
            <a:gd name="connsiteY2" fmla="*/ 0 h 1421661"/>
            <a:gd name="connsiteX3" fmla="*/ 1269020 w 3045649"/>
            <a:gd name="connsiteY3" fmla="*/ 293856 h 1421661"/>
            <a:gd name="connsiteX4" fmla="*/ 1605283 w 3045649"/>
            <a:gd name="connsiteY4" fmla="*/ 292600 h 1421661"/>
            <a:gd name="connsiteX5" fmla="*/ 2334328 w 3045649"/>
            <a:gd name="connsiteY5" fmla="*/ 9307 h 1421661"/>
            <a:gd name="connsiteX6" fmla="*/ 2319926 w 3045649"/>
            <a:gd name="connsiteY6" fmla="*/ 290574 h 1421661"/>
            <a:gd name="connsiteX7" fmla="*/ 3045649 w 3045649"/>
            <a:gd name="connsiteY7" fmla="*/ 293856 h 1421661"/>
            <a:gd name="connsiteX8" fmla="*/ 3045649 w 3045649"/>
            <a:gd name="connsiteY8" fmla="*/ 481824 h 1421661"/>
            <a:gd name="connsiteX9" fmla="*/ 3045649 w 3045649"/>
            <a:gd name="connsiteY9" fmla="*/ 481824 h 1421661"/>
            <a:gd name="connsiteX10" fmla="*/ 3045649 w 3045649"/>
            <a:gd name="connsiteY10" fmla="*/ 763775 h 1421661"/>
            <a:gd name="connsiteX11" fmla="*/ 3045649 w 3045649"/>
            <a:gd name="connsiteY11" fmla="*/ 1421661 h 1421661"/>
            <a:gd name="connsiteX12" fmla="*/ 1269020 w 3045649"/>
            <a:gd name="connsiteY12" fmla="*/ 1421661 h 1421661"/>
            <a:gd name="connsiteX13" fmla="*/ 507608 w 3045649"/>
            <a:gd name="connsiteY13" fmla="*/ 1421661 h 1421661"/>
            <a:gd name="connsiteX14" fmla="*/ 507608 w 3045649"/>
            <a:gd name="connsiteY14" fmla="*/ 1421661 h 1421661"/>
            <a:gd name="connsiteX15" fmla="*/ 0 w 3045649"/>
            <a:gd name="connsiteY15" fmla="*/ 1421661 h 1421661"/>
            <a:gd name="connsiteX16" fmla="*/ 0 w 3045649"/>
            <a:gd name="connsiteY16" fmla="*/ 763775 h 1421661"/>
            <a:gd name="connsiteX17" fmla="*/ 0 w 3045649"/>
            <a:gd name="connsiteY17" fmla="*/ 481824 h 1421661"/>
            <a:gd name="connsiteX18" fmla="*/ 0 w 3045649"/>
            <a:gd name="connsiteY18" fmla="*/ 481824 h 1421661"/>
            <a:gd name="connsiteX19" fmla="*/ 0 w 3045649"/>
            <a:gd name="connsiteY19" fmla="*/ 293856 h 1421661"/>
            <a:gd name="connsiteX0" fmla="*/ 0 w 3045649"/>
            <a:gd name="connsiteY0" fmla="*/ 304734 h 1432539"/>
            <a:gd name="connsiteX1" fmla="*/ 507608 w 3045649"/>
            <a:gd name="connsiteY1" fmla="*/ 304734 h 1432539"/>
            <a:gd name="connsiteX2" fmla="*/ 522689 w 3045649"/>
            <a:gd name="connsiteY2" fmla="*/ 0 h 1432539"/>
            <a:gd name="connsiteX3" fmla="*/ 1269020 w 3045649"/>
            <a:gd name="connsiteY3" fmla="*/ 304734 h 1432539"/>
            <a:gd name="connsiteX4" fmla="*/ 1605283 w 3045649"/>
            <a:gd name="connsiteY4" fmla="*/ 303478 h 1432539"/>
            <a:gd name="connsiteX5" fmla="*/ 2334328 w 3045649"/>
            <a:gd name="connsiteY5" fmla="*/ 20185 h 1432539"/>
            <a:gd name="connsiteX6" fmla="*/ 2319926 w 3045649"/>
            <a:gd name="connsiteY6" fmla="*/ 301452 h 1432539"/>
            <a:gd name="connsiteX7" fmla="*/ 3045649 w 3045649"/>
            <a:gd name="connsiteY7" fmla="*/ 304734 h 1432539"/>
            <a:gd name="connsiteX8" fmla="*/ 3045649 w 3045649"/>
            <a:gd name="connsiteY8" fmla="*/ 492702 h 1432539"/>
            <a:gd name="connsiteX9" fmla="*/ 3045649 w 3045649"/>
            <a:gd name="connsiteY9" fmla="*/ 492702 h 1432539"/>
            <a:gd name="connsiteX10" fmla="*/ 3045649 w 3045649"/>
            <a:gd name="connsiteY10" fmla="*/ 774653 h 1432539"/>
            <a:gd name="connsiteX11" fmla="*/ 3045649 w 3045649"/>
            <a:gd name="connsiteY11" fmla="*/ 1432539 h 1432539"/>
            <a:gd name="connsiteX12" fmla="*/ 1269020 w 3045649"/>
            <a:gd name="connsiteY12" fmla="*/ 1432539 h 1432539"/>
            <a:gd name="connsiteX13" fmla="*/ 507608 w 3045649"/>
            <a:gd name="connsiteY13" fmla="*/ 1432539 h 1432539"/>
            <a:gd name="connsiteX14" fmla="*/ 507608 w 3045649"/>
            <a:gd name="connsiteY14" fmla="*/ 1432539 h 1432539"/>
            <a:gd name="connsiteX15" fmla="*/ 0 w 3045649"/>
            <a:gd name="connsiteY15" fmla="*/ 1432539 h 1432539"/>
            <a:gd name="connsiteX16" fmla="*/ 0 w 3045649"/>
            <a:gd name="connsiteY16" fmla="*/ 774653 h 1432539"/>
            <a:gd name="connsiteX17" fmla="*/ 0 w 3045649"/>
            <a:gd name="connsiteY17" fmla="*/ 492702 h 1432539"/>
            <a:gd name="connsiteX18" fmla="*/ 0 w 3045649"/>
            <a:gd name="connsiteY18" fmla="*/ 492702 h 1432539"/>
            <a:gd name="connsiteX19" fmla="*/ 0 w 3045649"/>
            <a:gd name="connsiteY19" fmla="*/ 304734 h 143253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Lst>
          <a:rect l="l" t="t" r="r" b="b"/>
          <a:pathLst>
            <a:path w="3045649" h="1432539">
              <a:moveTo>
                <a:pt x="0" y="304734"/>
              </a:moveTo>
              <a:lnTo>
                <a:pt x="507608" y="304734"/>
              </a:lnTo>
              <a:lnTo>
                <a:pt x="522689" y="0"/>
              </a:lnTo>
              <a:lnTo>
                <a:pt x="1269020" y="304734"/>
              </a:lnTo>
              <a:lnTo>
                <a:pt x="1605283" y="303478"/>
              </a:lnTo>
              <a:lnTo>
                <a:pt x="2334328" y="20185"/>
              </a:lnTo>
              <a:lnTo>
                <a:pt x="2319926" y="301452"/>
              </a:lnTo>
              <a:lnTo>
                <a:pt x="3045649" y="304734"/>
              </a:lnTo>
              <a:lnTo>
                <a:pt x="3045649" y="492702"/>
              </a:lnTo>
              <a:lnTo>
                <a:pt x="3045649" y="492702"/>
              </a:lnTo>
              <a:lnTo>
                <a:pt x="3045649" y="774653"/>
              </a:lnTo>
              <a:lnTo>
                <a:pt x="3045649" y="1432539"/>
              </a:lnTo>
              <a:lnTo>
                <a:pt x="1269020" y="1432539"/>
              </a:lnTo>
              <a:lnTo>
                <a:pt x="507608" y="1432539"/>
              </a:lnTo>
              <a:lnTo>
                <a:pt x="507608" y="1432539"/>
              </a:lnTo>
              <a:lnTo>
                <a:pt x="0" y="1432539"/>
              </a:lnTo>
              <a:lnTo>
                <a:pt x="0" y="774653"/>
              </a:lnTo>
              <a:lnTo>
                <a:pt x="0" y="492702"/>
              </a:lnTo>
              <a:lnTo>
                <a:pt x="0" y="492702"/>
              </a:lnTo>
              <a:lnTo>
                <a:pt x="0" y="304734"/>
              </a:lnTo>
              <a:close/>
            </a:path>
          </a:pathLst>
        </a:custGeom>
        <a:solidFill>
          <a:schemeClr val="bg1"/>
        </a:solid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36000" rIns="36000" bIns="36000" numCol="1" spcCol="0" rtlCol="0" fromWordArt="0" anchor="b" anchorCtr="0" forceAA="0" compatLnSpc="1">
          <a:prstTxWarp prst="textNoShape">
            <a:avLst/>
          </a:prstTxWarp>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rgbClr val="FF0000"/>
              </a:solidFill>
              <a:effectLst/>
              <a:uLnTx/>
              <a:uFillTx/>
              <a:latin typeface="ＭＳ Ｐゴシック" panose="020B0600070205080204" pitchFamily="50" charset="-128"/>
              <a:ea typeface="+mn-ea"/>
              <a:cs typeface="+mn-cs"/>
            </a:rPr>
            <a:t>休憩時間等の記載欄には、休憩時間に加え、補助事業に従事しなかった時間も含めて記載してください。（時間外労働時間も同様です。）</a:t>
          </a:r>
          <a:endParaRPr kumimoji="1" lang="en-US" altLang="ja-JP" sz="1000" b="0" i="0" u="none" strike="noStrike" kern="0" cap="none" spc="0" normalizeH="0" baseline="0" noProof="0">
            <a:ln>
              <a:noFill/>
            </a:ln>
            <a:solidFill>
              <a:srgbClr val="FF0000"/>
            </a:solidFill>
            <a:effectLst/>
            <a:uLnTx/>
            <a:uFillTx/>
            <a:latin typeface="ＭＳ Ｐゴシック" panose="020B0600070205080204" pitchFamily="50" charset="-128"/>
            <a:ea typeface="+mn-ea"/>
            <a:cs typeface="+mn-cs"/>
          </a:endParaRPr>
        </a:p>
        <a:p>
          <a:pPr algn="l"/>
          <a:r>
            <a:rPr kumimoji="1" lang="ja-JP" altLang="ja-JP" sz="1000">
              <a:solidFill>
                <a:srgbClr val="FF0000"/>
              </a:solidFill>
              <a:effectLst/>
              <a:latin typeface="+mn-lt"/>
              <a:ea typeface="+mn-ea"/>
              <a:cs typeface="+mn-cs"/>
            </a:rPr>
            <a:t>その場合、備考欄に補助事業に従事しなかった時間の内訳を記載</a:t>
          </a:r>
          <a:r>
            <a:rPr kumimoji="1" lang="ja-JP" altLang="en-US" sz="1000">
              <a:solidFill>
                <a:srgbClr val="FF0000"/>
              </a:solidFill>
              <a:effectLst/>
              <a:latin typeface="+mn-lt"/>
              <a:ea typeface="+mn-ea"/>
              <a:cs typeface="+mn-cs"/>
            </a:rPr>
            <a:t>してください。</a:t>
          </a:r>
          <a:endParaRPr lang="ja-JP" altLang="ja-JP" sz="1000">
            <a:solidFill>
              <a:srgbClr val="FF0000"/>
            </a:solidFill>
            <a:effectLst/>
          </a:endParaRPr>
        </a:p>
        <a:p>
          <a:pPr algn="l"/>
          <a:r>
            <a:rPr kumimoji="1" lang="ja-JP" altLang="ja-JP" sz="1000">
              <a:solidFill>
                <a:srgbClr val="FF0000"/>
              </a:solidFill>
              <a:effectLst/>
              <a:latin typeface="+mn-lt"/>
              <a:ea typeface="+mn-ea"/>
              <a:cs typeface="+mn-cs"/>
            </a:rPr>
            <a:t>　例：</a:t>
          </a:r>
          <a:r>
            <a:rPr kumimoji="1" lang="en-US" altLang="ja-JP" sz="1000">
              <a:solidFill>
                <a:srgbClr val="FF0000"/>
              </a:solidFill>
              <a:effectLst/>
              <a:latin typeface="+mn-lt"/>
              <a:ea typeface="+mn-ea"/>
              <a:cs typeface="+mn-cs"/>
            </a:rPr>
            <a:t>12:00</a:t>
          </a:r>
          <a:r>
            <a:rPr kumimoji="1" lang="ja-JP" altLang="en-US" sz="1000">
              <a:solidFill>
                <a:srgbClr val="FF0000"/>
              </a:solidFill>
              <a:effectLst/>
              <a:latin typeface="+mn-lt"/>
              <a:ea typeface="+mn-ea"/>
              <a:cs typeface="+mn-cs"/>
            </a:rPr>
            <a:t>～</a:t>
          </a:r>
          <a:r>
            <a:rPr kumimoji="1" lang="en-US" altLang="ja-JP" sz="1000">
              <a:solidFill>
                <a:srgbClr val="FF0000"/>
              </a:solidFill>
              <a:effectLst/>
              <a:latin typeface="+mn-lt"/>
              <a:ea typeface="+mn-ea"/>
              <a:cs typeface="+mn-cs"/>
            </a:rPr>
            <a:t>13:00</a:t>
          </a:r>
          <a:r>
            <a:rPr kumimoji="1" lang="ja-JP" altLang="ja-JP" sz="1000">
              <a:solidFill>
                <a:srgbClr val="FF0000"/>
              </a:solidFill>
              <a:effectLst/>
              <a:latin typeface="+mn-lt"/>
              <a:ea typeface="+mn-ea"/>
              <a:cs typeface="+mn-cs"/>
            </a:rPr>
            <a:t>　休憩</a:t>
          </a:r>
          <a:endParaRPr lang="ja-JP" altLang="ja-JP" sz="1000">
            <a:solidFill>
              <a:srgbClr val="FF0000"/>
            </a:solidFill>
            <a:effectLst/>
          </a:endParaRPr>
        </a:p>
        <a:p>
          <a:pPr algn="l"/>
          <a:r>
            <a:rPr kumimoji="1" lang="ja-JP" altLang="ja-JP" sz="1000">
              <a:solidFill>
                <a:srgbClr val="FF0000"/>
              </a:solidFill>
              <a:effectLst/>
              <a:latin typeface="+mn-lt"/>
              <a:ea typeface="+mn-ea"/>
              <a:cs typeface="+mn-cs"/>
            </a:rPr>
            <a:t>　　　</a:t>
          </a:r>
          <a:r>
            <a:rPr kumimoji="1" lang="ja-JP" altLang="ja-JP" sz="1000" baseline="0">
              <a:solidFill>
                <a:srgbClr val="FF0000"/>
              </a:solidFill>
              <a:effectLst/>
              <a:latin typeface="+mn-lt"/>
              <a:ea typeface="+mn-ea"/>
              <a:cs typeface="+mn-cs"/>
            </a:rPr>
            <a:t> </a:t>
          </a:r>
          <a:r>
            <a:rPr kumimoji="1" lang="en-US" altLang="ja-JP" sz="1000" baseline="0">
              <a:solidFill>
                <a:srgbClr val="FF0000"/>
              </a:solidFill>
              <a:effectLst/>
              <a:latin typeface="+mn-lt"/>
              <a:ea typeface="+mn-ea"/>
              <a:cs typeface="+mn-cs"/>
            </a:rPr>
            <a:t>13:00</a:t>
          </a:r>
          <a:r>
            <a:rPr kumimoji="1" lang="ja-JP" altLang="en-US" sz="1000" baseline="0">
              <a:solidFill>
                <a:srgbClr val="FF0000"/>
              </a:solidFill>
              <a:effectLst/>
              <a:latin typeface="+mn-lt"/>
              <a:ea typeface="+mn-ea"/>
              <a:cs typeface="+mn-cs"/>
            </a:rPr>
            <a:t>～</a:t>
          </a:r>
          <a:r>
            <a:rPr kumimoji="1" lang="en-US" altLang="ja-JP" sz="1000" baseline="0">
              <a:solidFill>
                <a:srgbClr val="FF0000"/>
              </a:solidFill>
              <a:effectLst/>
              <a:latin typeface="+mn-lt"/>
              <a:ea typeface="+mn-ea"/>
              <a:cs typeface="+mn-cs"/>
            </a:rPr>
            <a:t>14:00</a:t>
          </a:r>
          <a:r>
            <a:rPr kumimoji="1" lang="ja-JP" altLang="ja-JP" sz="1000" baseline="0">
              <a:solidFill>
                <a:srgbClr val="FF0000"/>
              </a:solidFill>
              <a:effectLst/>
              <a:latin typeface="+mn-lt"/>
              <a:ea typeface="+mn-ea"/>
              <a:cs typeface="+mn-cs"/>
            </a:rPr>
            <a:t>　他業務実施　等</a:t>
          </a:r>
          <a:endParaRPr lang="ja-JP" altLang="ja-JP" sz="1000">
            <a:solidFill>
              <a:srgbClr val="FF0000"/>
            </a:solidFill>
            <a:effectLst/>
          </a:endParaRPr>
        </a:p>
      </xdr:txBody>
    </xdr:sp>
    <xdr:clientData/>
  </xdr:twoCellAnchor>
  <xdr:twoCellAnchor>
    <xdr:from>
      <xdr:col>15</xdr:col>
      <xdr:colOff>445531</xdr:colOff>
      <xdr:row>40</xdr:row>
      <xdr:rowOff>39214</xdr:rowOff>
    </xdr:from>
    <xdr:to>
      <xdr:col>20</xdr:col>
      <xdr:colOff>413944</xdr:colOff>
      <xdr:row>45</xdr:row>
      <xdr:rowOff>170814</xdr:rowOff>
    </xdr:to>
    <xdr:sp macro="" textlink="">
      <xdr:nvSpPr>
        <xdr:cNvPr id="7" name="吹き出し: 四角形 19">
          <a:extLst>
            <a:ext uri="{FF2B5EF4-FFF2-40B4-BE49-F238E27FC236}">
              <a16:creationId xmlns:a16="http://schemas.microsoft.com/office/drawing/2014/main" id="{D86F6876-F73E-4EB6-B7F3-8CE793406C9D}"/>
            </a:ext>
          </a:extLst>
        </xdr:cNvPr>
        <xdr:cNvSpPr/>
      </xdr:nvSpPr>
      <xdr:spPr>
        <a:xfrm>
          <a:off x="6905966" y="7834069"/>
          <a:ext cx="4422616" cy="1097904"/>
        </a:xfrm>
        <a:prstGeom prst="wedgeRectCallout">
          <a:avLst>
            <a:gd name="adj1" fmla="val -57829"/>
            <a:gd name="adj2" fmla="val 95021"/>
          </a:avLst>
        </a:prstGeom>
        <a:solidFill>
          <a:schemeClr val="bg1"/>
        </a:solid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36000" rIns="36000" bIns="36000" numCol="1" spcCol="0" rtlCol="0" fromWordArt="0" anchor="ctr" anchorCtr="0" forceAA="0" compatLnSpc="1">
          <a:prstTxWarp prst="textNoShape">
            <a:avLst/>
          </a:prstTxWarp>
          <a:noAutofit/>
        </a:bodyPr>
        <a:lstStyle/>
        <a:p>
          <a:pPr rtl="0" fontAlgn="base"/>
          <a:r>
            <a:rPr kumimoji="1" lang="ja-JP" altLang="ja-JP" sz="1000">
              <a:solidFill>
                <a:srgbClr val="FF0000"/>
              </a:solidFill>
              <a:effectLst/>
              <a:latin typeface="+mn-lt"/>
              <a:ea typeface="+mn-ea"/>
              <a:cs typeface="+mn-cs"/>
            </a:rPr>
            <a:t>時間単価 </a:t>
          </a:r>
          <a:r>
            <a:rPr kumimoji="1" lang="en-US" altLang="ja-JP" sz="1000">
              <a:solidFill>
                <a:srgbClr val="FF0000"/>
              </a:solidFill>
              <a:effectLst/>
              <a:latin typeface="+mn-lt"/>
              <a:ea typeface="+mn-ea"/>
              <a:cs typeface="+mn-cs"/>
            </a:rPr>
            <a:t>(</a:t>
          </a:r>
          <a:r>
            <a:rPr kumimoji="1" lang="ja-JP" altLang="ja-JP" sz="1000">
              <a:solidFill>
                <a:srgbClr val="FF0000"/>
              </a:solidFill>
              <a:effectLst/>
              <a:latin typeface="+mn-lt"/>
              <a:ea typeface="+mn-ea"/>
              <a:cs typeface="+mn-cs"/>
            </a:rPr>
            <a:t>就業時間内</a:t>
          </a:r>
          <a:r>
            <a:rPr kumimoji="1" lang="en-US" altLang="ja-JP" sz="1000">
              <a:solidFill>
                <a:srgbClr val="FF0000"/>
              </a:solidFill>
              <a:effectLst/>
              <a:latin typeface="+mn-lt"/>
              <a:ea typeface="+mn-ea"/>
              <a:cs typeface="+mn-cs"/>
            </a:rPr>
            <a:t>)</a:t>
          </a:r>
          <a:r>
            <a:rPr kumimoji="1" lang="ja-JP" altLang="ja-JP" sz="1000">
              <a:solidFill>
                <a:srgbClr val="FF0000"/>
              </a:solidFill>
              <a:effectLst/>
              <a:latin typeface="+mn-lt"/>
              <a:ea typeface="+mn-ea"/>
              <a:cs typeface="+mn-cs"/>
            </a:rPr>
            <a:t> に含まれる補助人件費は、基本給及び賞与、管理職手当及び職級加算、都市手当、住宅手当、扶養手当、通勤手当、資格手当等のうち、雇用契約書又は就業規則、賃金規程等で明示されているものとします。</a:t>
          </a:r>
          <a:endParaRPr kumimoji="1" lang="en-US" altLang="ja-JP" sz="1000">
            <a:solidFill>
              <a:srgbClr val="FF0000"/>
            </a:solidFill>
            <a:effectLst/>
            <a:latin typeface="+mn-lt"/>
            <a:ea typeface="+mn-ea"/>
            <a:cs typeface="+mn-cs"/>
          </a:endParaRPr>
        </a:p>
        <a:p>
          <a:pPr rtl="0" fontAlgn="base"/>
          <a:r>
            <a:rPr kumimoji="1" lang="ja-JP" altLang="en-US" sz="1000">
              <a:solidFill>
                <a:srgbClr val="FF0000"/>
              </a:solidFill>
              <a:effectLst/>
              <a:latin typeface="+mn-lt"/>
              <a:ea typeface="+mn-ea"/>
              <a:cs typeface="+mn-cs"/>
            </a:rPr>
            <a:t>なお、</a:t>
          </a:r>
          <a:r>
            <a:rPr kumimoji="1" lang="ja-JP" altLang="ja-JP" sz="1000">
              <a:solidFill>
                <a:srgbClr val="FF0000"/>
              </a:solidFill>
              <a:effectLst/>
              <a:latin typeface="+mn-lt"/>
              <a:ea typeface="+mn-ea"/>
              <a:cs typeface="+mn-cs"/>
            </a:rPr>
            <a:t>食事手当等、福利厚生面で補助されている手当</a:t>
          </a:r>
          <a:r>
            <a:rPr kumimoji="1" lang="ja-JP" altLang="en-US" sz="1000">
              <a:solidFill>
                <a:srgbClr val="FF0000"/>
              </a:solidFill>
              <a:effectLst/>
              <a:latin typeface="+mn-lt"/>
              <a:ea typeface="+mn-ea"/>
              <a:cs typeface="+mn-cs"/>
            </a:rPr>
            <a:t>及び</a:t>
          </a:r>
          <a:r>
            <a:rPr kumimoji="1" lang="ja-JP" altLang="ja-JP" sz="1000">
              <a:solidFill>
                <a:srgbClr val="FF0000"/>
              </a:solidFill>
              <a:effectLst/>
              <a:latin typeface="+mn-lt"/>
              <a:ea typeface="+mn-ea"/>
              <a:cs typeface="+mn-cs"/>
            </a:rPr>
            <a:t>法定福利費は補助対象外とし、算式に含めません。</a:t>
          </a:r>
          <a:endParaRPr lang="ja-JP" altLang="ja-JP" sz="1000">
            <a:solidFill>
              <a:srgbClr val="FF0000"/>
            </a:solidFill>
            <a:effectLst/>
          </a:endParaRPr>
        </a:p>
      </xdr:txBody>
    </xdr:sp>
    <xdr:clientData/>
  </xdr:twoCellAnchor>
  <xdr:twoCellAnchor>
    <xdr:from>
      <xdr:col>18</xdr:col>
      <xdr:colOff>783588</xdr:colOff>
      <xdr:row>53</xdr:row>
      <xdr:rowOff>167929</xdr:rowOff>
    </xdr:from>
    <xdr:to>
      <xdr:col>26</xdr:col>
      <xdr:colOff>20727</xdr:colOff>
      <xdr:row>56</xdr:row>
      <xdr:rowOff>7731</xdr:rowOff>
    </xdr:to>
    <xdr:sp macro="" textlink="">
      <xdr:nvSpPr>
        <xdr:cNvPr id="8" name="吹き出し: 四角形 18">
          <a:extLst>
            <a:ext uri="{FF2B5EF4-FFF2-40B4-BE49-F238E27FC236}">
              <a16:creationId xmlns:a16="http://schemas.microsoft.com/office/drawing/2014/main" id="{C0CC1312-0636-4BCD-BCFA-7EE05BB7ECEC}"/>
            </a:ext>
          </a:extLst>
        </xdr:cNvPr>
        <xdr:cNvSpPr/>
      </xdr:nvSpPr>
      <xdr:spPr>
        <a:xfrm>
          <a:off x="10584675" y="10401552"/>
          <a:ext cx="2504168" cy="474802"/>
        </a:xfrm>
        <a:prstGeom prst="wedgeRectCallout">
          <a:avLst>
            <a:gd name="adj1" fmla="val 36658"/>
            <a:gd name="adj2" fmla="val -159516"/>
          </a:avLst>
        </a:prstGeom>
        <a:solidFill>
          <a:schemeClr val="bg1"/>
        </a:solid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36000" rIns="36000" bIns="36000" numCol="1" spcCol="0" rtlCol="0" fromWordArt="0" anchor="ctr" anchorCtr="0" forceAA="0" compatLnSpc="1">
          <a:prstTxWarp prst="textNoShape">
            <a:avLst/>
          </a:prstTxWarp>
          <a:noAutofit/>
        </a:bodyPr>
        <a:lstStyle/>
        <a:p>
          <a:pPr marL="0" marR="0" lvl="0" indent="0" defTabSz="914400" rtl="0" eaLnBrk="1" fontAlgn="auto" latinLnBrk="0" hangingPunct="1">
            <a:lnSpc>
              <a:spcPct val="100000"/>
            </a:lnSpc>
            <a:spcBef>
              <a:spcPts val="0"/>
            </a:spcBef>
            <a:spcAft>
              <a:spcPts val="0"/>
            </a:spcAft>
            <a:buClrTx/>
            <a:buSzTx/>
            <a:buFontTx/>
            <a:buNone/>
            <a:tabLst/>
            <a:defRPr/>
          </a:pPr>
          <a:r>
            <a:rPr kumimoji="1" lang="ja-JP" altLang="ja-JP" sz="1000">
              <a:solidFill>
                <a:srgbClr val="FF0000"/>
              </a:solidFill>
              <a:effectLst/>
              <a:latin typeface="+mn-lt"/>
              <a:ea typeface="+mn-ea"/>
              <a:cs typeface="+mn-cs"/>
            </a:rPr>
            <a:t>時間単価 </a:t>
          </a:r>
          <a:r>
            <a:rPr kumimoji="1" lang="en-US" altLang="ja-JP" sz="1000">
              <a:solidFill>
                <a:srgbClr val="FF0000"/>
              </a:solidFill>
              <a:effectLst/>
              <a:latin typeface="+mn-lt"/>
              <a:ea typeface="+mn-ea"/>
              <a:cs typeface="+mn-cs"/>
            </a:rPr>
            <a:t>(</a:t>
          </a:r>
          <a:r>
            <a:rPr kumimoji="1" lang="ja-JP" altLang="ja-JP" sz="1000">
              <a:solidFill>
                <a:srgbClr val="FF0000"/>
              </a:solidFill>
              <a:effectLst/>
              <a:latin typeface="+mn-lt"/>
              <a:ea typeface="+mn-ea"/>
              <a:cs typeface="+mn-cs"/>
            </a:rPr>
            <a:t>就業時間外</a:t>
          </a:r>
          <a:r>
            <a:rPr kumimoji="1" lang="en-US" altLang="ja-JP" sz="1000">
              <a:solidFill>
                <a:srgbClr val="FF0000"/>
              </a:solidFill>
              <a:effectLst/>
              <a:latin typeface="+mn-lt"/>
              <a:ea typeface="+mn-ea"/>
              <a:cs typeface="+mn-cs"/>
            </a:rPr>
            <a:t>)</a:t>
          </a:r>
          <a:r>
            <a:rPr kumimoji="1" lang="ja-JP" altLang="ja-JP" sz="1000">
              <a:solidFill>
                <a:srgbClr val="FF0000"/>
              </a:solidFill>
              <a:effectLst/>
              <a:latin typeface="+mn-lt"/>
              <a:ea typeface="+mn-ea"/>
              <a:cs typeface="+mn-cs"/>
            </a:rPr>
            <a:t> は、雇用契約書で定める時間外手当に基づき算定します。</a:t>
          </a:r>
          <a:endParaRPr lang="ja-JP" altLang="ja-JP" sz="1000">
            <a:solidFill>
              <a:srgbClr val="FF0000"/>
            </a:solidFill>
            <a:effectLst/>
          </a:endParaRPr>
        </a:p>
      </xdr:txBody>
    </xdr:sp>
    <xdr:clientData/>
  </xdr:twoCellAnchor>
  <xdr:twoCellAnchor>
    <xdr:from>
      <xdr:col>17</xdr:col>
      <xdr:colOff>93646</xdr:colOff>
      <xdr:row>2</xdr:row>
      <xdr:rowOff>0</xdr:rowOff>
    </xdr:from>
    <xdr:to>
      <xdr:col>23</xdr:col>
      <xdr:colOff>406981</xdr:colOff>
      <xdr:row>6</xdr:row>
      <xdr:rowOff>101232</xdr:rowOff>
    </xdr:to>
    <xdr:sp macro="" textlink="">
      <xdr:nvSpPr>
        <xdr:cNvPr id="9" name="吹き出し: 四角形 9">
          <a:extLst>
            <a:ext uri="{FF2B5EF4-FFF2-40B4-BE49-F238E27FC236}">
              <a16:creationId xmlns:a16="http://schemas.microsoft.com/office/drawing/2014/main" id="{C1E79D74-B7D4-4206-B599-8307A9045615}"/>
            </a:ext>
          </a:extLst>
        </xdr:cNvPr>
        <xdr:cNvSpPr/>
      </xdr:nvSpPr>
      <xdr:spPr>
        <a:xfrm>
          <a:off x="9508211" y="546121"/>
          <a:ext cx="2880944" cy="613444"/>
        </a:xfrm>
        <a:prstGeom prst="wedgeRectCallout">
          <a:avLst>
            <a:gd name="adj1" fmla="val -62231"/>
            <a:gd name="adj2" fmla="val 44"/>
          </a:avLst>
        </a:prstGeom>
        <a:solidFill>
          <a:schemeClr val="bg1"/>
        </a:solid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36000" rIns="36000" bIns="36000" numCol="1" spcCol="0" rtlCol="0" fromWordArt="0" anchor="ctr" anchorCtr="0" forceAA="0" compatLnSpc="1">
          <a:prstTxWarp prst="textNoShape">
            <a:avLst/>
          </a:prstTxWarp>
          <a:noAutofit/>
        </a:bodyPr>
        <a:lstStyle/>
        <a:p>
          <a:pPr algn="l">
            <a:spcAft>
              <a:spcPts val="0"/>
            </a:spcAft>
          </a:pPr>
          <a:r>
            <a:rPr lang="ja-JP" altLang="en-US" sz="1000" kern="100">
              <a:solidFill>
                <a:srgbClr val="FF0000"/>
              </a:solidFill>
              <a:effectLst/>
              <a:ea typeface="ＭＳ 明朝" panose="02020609040205080304" pitchFamily="17" charset="-128"/>
              <a:cs typeface="Times New Roman" panose="02020603050405020304" pitchFamily="18" charset="0"/>
            </a:rPr>
            <a:t>必ず記載してください。</a:t>
          </a:r>
          <a:endParaRPr lang="en-US" altLang="ja-JP" sz="1000" kern="100">
            <a:solidFill>
              <a:srgbClr val="FF0000"/>
            </a:solidFill>
            <a:effectLst/>
            <a:ea typeface="ＭＳ 明朝" panose="02020609040205080304" pitchFamily="17" charset="-128"/>
            <a:cs typeface="Times New Roman" panose="02020603050405020304" pitchFamily="18" charset="0"/>
          </a:endParaRPr>
        </a:p>
        <a:p>
          <a:pPr marL="0" marR="0" lvl="0" indent="0" algn="l" defTabSz="914400" rtl="0" eaLnBrk="1" fontAlgn="auto" latinLnBrk="0" hangingPunct="1">
            <a:lnSpc>
              <a:spcPct val="100000"/>
            </a:lnSpc>
            <a:spcBef>
              <a:spcPts val="0"/>
            </a:spcBef>
            <a:spcAft>
              <a:spcPts val="0"/>
            </a:spcAft>
            <a:buClrTx/>
            <a:buSzTx/>
            <a:buFontTx/>
            <a:buNone/>
            <a:tabLst/>
            <a:defRPr/>
          </a:pPr>
          <a:r>
            <a:rPr lang="ja-JP" altLang="en-US" sz="1000" kern="100">
              <a:solidFill>
                <a:srgbClr val="FF0000"/>
              </a:solidFill>
              <a:effectLst/>
              <a:ea typeface="ＭＳ 明朝" panose="02020609040205080304" pitchFamily="17" charset="-128"/>
              <a:cs typeface="Times New Roman" panose="02020603050405020304" pitchFamily="18" charset="0"/>
            </a:rPr>
            <a:t>なお、</a:t>
          </a:r>
          <a:r>
            <a:rPr kumimoji="1" lang="ja-JP" altLang="ja-JP" sz="1000">
              <a:solidFill>
                <a:srgbClr val="FF0000"/>
              </a:solidFill>
              <a:effectLst/>
              <a:latin typeface="+mn-lt"/>
              <a:ea typeface="+mn-ea"/>
              <a:cs typeface="+mn-cs"/>
            </a:rPr>
            <a:t>補助人件費の対象となっている</a:t>
          </a:r>
          <a:r>
            <a:rPr kumimoji="1" lang="ja-JP" altLang="ja-JP" sz="1000" b="1">
              <a:solidFill>
                <a:srgbClr val="FF0000"/>
              </a:solidFill>
              <a:effectLst/>
              <a:latin typeface="+mn-lt"/>
              <a:ea typeface="+mn-ea"/>
              <a:cs typeface="+mn-cs"/>
            </a:rPr>
            <a:t>事業従事者本人が、個人ごとに作成する</a:t>
          </a:r>
          <a:r>
            <a:rPr kumimoji="1" lang="ja-JP" altLang="ja-JP" sz="1000">
              <a:solidFill>
                <a:srgbClr val="FF0000"/>
              </a:solidFill>
              <a:effectLst/>
              <a:latin typeface="+mn-lt"/>
              <a:ea typeface="+mn-ea"/>
              <a:cs typeface="+mn-cs"/>
            </a:rPr>
            <a:t>必要があります。</a:t>
          </a:r>
          <a:endParaRPr lang="ja-JP" altLang="ja-JP" sz="1000">
            <a:solidFill>
              <a:srgbClr val="FF0000"/>
            </a:solidFill>
            <a:effectLst/>
          </a:endParaRPr>
        </a:p>
      </xdr:txBody>
    </xdr:sp>
    <xdr:clientData/>
  </xdr:twoCellAnchor>
  <xdr:twoCellAnchor>
    <xdr:from>
      <xdr:col>8</xdr:col>
      <xdr:colOff>73624</xdr:colOff>
      <xdr:row>0</xdr:row>
      <xdr:rowOff>147247</xdr:rowOff>
    </xdr:from>
    <xdr:to>
      <xdr:col>15</xdr:col>
      <xdr:colOff>368117</xdr:colOff>
      <xdr:row>2</xdr:row>
      <xdr:rowOff>0</xdr:rowOff>
    </xdr:to>
    <xdr:sp macro="" textlink="">
      <xdr:nvSpPr>
        <xdr:cNvPr id="10" name="吹き出し: 四角形 9">
          <a:extLst>
            <a:ext uri="{FF2B5EF4-FFF2-40B4-BE49-F238E27FC236}">
              <a16:creationId xmlns:a16="http://schemas.microsoft.com/office/drawing/2014/main" id="{032D7E66-5575-414D-A7C7-1C99F062E1EC}"/>
            </a:ext>
          </a:extLst>
        </xdr:cNvPr>
        <xdr:cNvSpPr/>
      </xdr:nvSpPr>
      <xdr:spPr>
        <a:xfrm>
          <a:off x="4233334" y="147247"/>
          <a:ext cx="2595218" cy="537609"/>
        </a:xfrm>
        <a:prstGeom prst="wedgeRectCallout">
          <a:avLst>
            <a:gd name="adj1" fmla="val -48537"/>
            <a:gd name="adj2" fmla="val 99476"/>
          </a:avLst>
        </a:prstGeom>
        <a:solidFill>
          <a:schemeClr val="bg1"/>
        </a:solid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36000" rIns="36000" bIns="36000" numCol="1" spcCol="0" rtlCol="0" fromWordArt="0" anchor="ctr" anchorCtr="0" forceAA="0" compatLnSpc="1">
          <a:prstTxWarp prst="textNoShape">
            <a:avLst/>
          </a:prstTxWarp>
          <a:noAutofit/>
        </a:bodyPr>
        <a:lstStyle/>
        <a:p>
          <a:pPr algn="ctr">
            <a:spcAft>
              <a:spcPts val="0"/>
            </a:spcAft>
          </a:pPr>
          <a:r>
            <a:rPr lang="ja-JP" altLang="en-US" sz="1000" kern="100">
              <a:solidFill>
                <a:srgbClr val="FF0000"/>
              </a:solidFill>
              <a:effectLst/>
              <a:ea typeface="ＭＳ 明朝" panose="02020609040205080304" pitchFamily="17" charset="-128"/>
              <a:cs typeface="Times New Roman" panose="02020603050405020304" pitchFamily="18" charset="0"/>
            </a:rPr>
            <a:t>対象月を選択してください</a:t>
          </a:r>
          <a:endParaRPr lang="en-US" altLang="ja-JP" sz="1000" kern="100">
            <a:solidFill>
              <a:srgbClr val="FF0000"/>
            </a:solidFill>
            <a:effectLst/>
            <a:ea typeface="ＭＳ 明朝" panose="02020609040205080304" pitchFamily="17" charset="-128"/>
            <a:cs typeface="Times New Roman" panose="02020603050405020304" pitchFamily="18" charset="0"/>
          </a:endParaRPr>
        </a:p>
        <a:p>
          <a:pPr algn="ctr">
            <a:spcAft>
              <a:spcPts val="0"/>
            </a:spcAft>
          </a:pPr>
          <a:r>
            <a:rPr lang="ja-JP" altLang="en-US" sz="1000" kern="100">
              <a:solidFill>
                <a:srgbClr val="FF0000"/>
              </a:solidFill>
              <a:effectLst/>
              <a:ea typeface="ＭＳ 明朝" panose="02020609040205080304" pitchFamily="17" charset="-128"/>
              <a:cs typeface="Times New Roman" panose="02020603050405020304" pitchFamily="18" charset="0"/>
            </a:rPr>
            <a:t>終了日および表題の対象月が反映されます</a:t>
          </a:r>
          <a:endParaRPr lang="en-US" altLang="ja-JP" sz="1000" kern="100">
            <a:solidFill>
              <a:srgbClr val="FF0000"/>
            </a:solidFill>
            <a:effectLst/>
            <a:ea typeface="ＭＳ 明朝" panose="02020609040205080304" pitchFamily="17" charset="-128"/>
            <a:cs typeface="Times New Roman" panose="02020603050405020304" pitchFamily="18" charset="0"/>
          </a:endParaRPr>
        </a:p>
      </xdr:txBody>
    </xdr:sp>
    <xdr:clientData/>
  </xdr:twoCellAnchor>
  <xdr:twoCellAnchor>
    <xdr:from>
      <xdr:col>27</xdr:col>
      <xdr:colOff>112159</xdr:colOff>
      <xdr:row>8</xdr:row>
      <xdr:rowOff>59732</xdr:rowOff>
    </xdr:from>
    <xdr:to>
      <xdr:col>28</xdr:col>
      <xdr:colOff>1930810</xdr:colOff>
      <xdr:row>9</xdr:row>
      <xdr:rowOff>166356</xdr:rowOff>
    </xdr:to>
    <xdr:sp macro="" textlink="">
      <xdr:nvSpPr>
        <xdr:cNvPr id="11" name="吹き出し: 四角形 9">
          <a:extLst>
            <a:ext uri="{FF2B5EF4-FFF2-40B4-BE49-F238E27FC236}">
              <a16:creationId xmlns:a16="http://schemas.microsoft.com/office/drawing/2014/main" id="{9E82282C-7BAC-4082-9AC0-F8AB3E659464}"/>
            </a:ext>
          </a:extLst>
        </xdr:cNvPr>
        <xdr:cNvSpPr/>
      </xdr:nvSpPr>
      <xdr:spPr>
        <a:xfrm>
          <a:off x="14045347" y="1771471"/>
          <a:ext cx="1993506" cy="263073"/>
        </a:xfrm>
        <a:prstGeom prst="wedgeRectCallout">
          <a:avLst>
            <a:gd name="adj1" fmla="val -26989"/>
            <a:gd name="adj2" fmla="val -108054"/>
          </a:avLst>
        </a:prstGeom>
        <a:solidFill>
          <a:schemeClr val="bg1"/>
        </a:solid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36000" rIns="36000" bIns="36000" numCol="1" spcCol="0" rtlCol="0" fromWordArt="0" anchor="ctr" anchorCtr="0" forceAA="0" compatLnSpc="1">
          <a:prstTxWarp prst="textNoShape">
            <a:avLst/>
          </a:prstTxWarp>
          <a:noAutofit/>
        </a:bodyPr>
        <a:lstStyle/>
        <a:p>
          <a:pPr algn="ctr">
            <a:spcAft>
              <a:spcPts val="0"/>
            </a:spcAft>
          </a:pPr>
          <a:r>
            <a:rPr lang="ja-JP" altLang="en-US" sz="1000" kern="100">
              <a:solidFill>
                <a:srgbClr val="FF0000"/>
              </a:solidFill>
              <a:effectLst/>
              <a:ea typeface="ＭＳ 明朝" panose="02020609040205080304" pitchFamily="17" charset="-128"/>
              <a:cs typeface="Times New Roman" panose="02020603050405020304" pitchFamily="18" charset="0"/>
            </a:rPr>
            <a:t>必ず記載してください。</a:t>
          </a:r>
          <a:endParaRPr lang="ja-JP" sz="1000" kern="100">
            <a:solidFill>
              <a:srgbClr val="FF0000"/>
            </a:solidFill>
            <a:effectLst/>
            <a:ea typeface="ＭＳ 明朝" panose="02020609040205080304" pitchFamily="17" charset="-128"/>
            <a:cs typeface="Times New Roman" panose="02020603050405020304" pitchFamily="18" charset="0"/>
          </a:endParaRPr>
        </a:p>
      </xdr:txBody>
    </xdr:sp>
    <xdr:clientData/>
  </xdr:twoCellAnchor>
  <xdr:twoCellAnchor>
    <xdr:from>
      <xdr:col>15</xdr:col>
      <xdr:colOff>907558</xdr:colOff>
      <xdr:row>9</xdr:row>
      <xdr:rowOff>134736</xdr:rowOff>
    </xdr:from>
    <xdr:to>
      <xdr:col>20</xdr:col>
      <xdr:colOff>628111</xdr:colOff>
      <xdr:row>14</xdr:row>
      <xdr:rowOff>179198</xdr:rowOff>
    </xdr:to>
    <xdr:sp macro="" textlink="">
      <xdr:nvSpPr>
        <xdr:cNvPr id="12" name="吹き出し: 四角形 9">
          <a:extLst>
            <a:ext uri="{FF2B5EF4-FFF2-40B4-BE49-F238E27FC236}">
              <a16:creationId xmlns:a16="http://schemas.microsoft.com/office/drawing/2014/main" id="{8FD682E1-450C-4AD9-8F7B-D14C5A5208CA}"/>
            </a:ext>
          </a:extLst>
        </xdr:cNvPr>
        <xdr:cNvSpPr/>
      </xdr:nvSpPr>
      <xdr:spPr>
        <a:xfrm>
          <a:off x="7367993" y="2002924"/>
          <a:ext cx="4165553" cy="1010767"/>
        </a:xfrm>
        <a:prstGeom prst="wedgeRectCallout">
          <a:avLst>
            <a:gd name="adj1" fmla="val -36189"/>
            <a:gd name="adj2" fmla="val -107730"/>
          </a:avLst>
        </a:prstGeom>
        <a:solidFill>
          <a:schemeClr val="bg1"/>
        </a:solid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36000" rIns="36000" bIns="36000" numCol="1" spcCol="0" rtlCol="0" fromWordArt="0" anchor="ctr" anchorCtr="0" forceAA="0" compatLnSpc="1">
          <a:prstTxWarp prst="textNoShape">
            <a:avLst/>
          </a:prstTxWarp>
          <a:noAutofit/>
        </a:bodyPr>
        <a:lstStyle/>
        <a:p>
          <a:pPr algn="l">
            <a:spcAft>
              <a:spcPts val="0"/>
            </a:spcAft>
          </a:pPr>
          <a:r>
            <a:rPr lang="ja-JP" altLang="en-US" sz="1000" kern="100">
              <a:solidFill>
                <a:srgbClr val="FF0000"/>
              </a:solidFill>
              <a:effectLst/>
              <a:ea typeface="ＭＳ 明朝" panose="02020609040205080304" pitchFamily="17" charset="-128"/>
              <a:cs typeface="Times New Roman" panose="02020603050405020304" pitchFamily="18" charset="0"/>
            </a:rPr>
            <a:t>日給での支払いの場合には「日給」をご選択ください</a:t>
          </a:r>
          <a:endParaRPr lang="en-US" altLang="ja-JP" sz="1000" kern="100">
            <a:solidFill>
              <a:srgbClr val="FF0000"/>
            </a:solidFill>
            <a:effectLst/>
            <a:ea typeface="ＭＳ 明朝" panose="02020609040205080304" pitchFamily="17" charset="-128"/>
            <a:cs typeface="Times New Roman" panose="02020603050405020304" pitchFamily="18" charset="0"/>
          </a:endParaRPr>
        </a:p>
        <a:p>
          <a:pPr algn="l">
            <a:spcAft>
              <a:spcPts val="0"/>
            </a:spcAft>
          </a:pPr>
          <a:r>
            <a:rPr lang="en-US" altLang="ja-JP" sz="1000" b="1" kern="100">
              <a:solidFill>
                <a:srgbClr val="FF0000"/>
              </a:solidFill>
              <a:effectLst/>
              <a:ea typeface="ＭＳ 明朝" panose="02020609040205080304" pitchFamily="17" charset="-128"/>
              <a:cs typeface="Times New Roman" panose="02020603050405020304" pitchFamily="18" charset="0"/>
            </a:rPr>
            <a:t>※</a:t>
          </a:r>
          <a:r>
            <a:rPr lang="ja-JP" altLang="en-US" sz="1000" b="1" kern="100">
              <a:solidFill>
                <a:srgbClr val="FF0000"/>
              </a:solidFill>
              <a:effectLst/>
              <a:ea typeface="ＭＳ 明朝" panose="02020609040205080304" pitchFamily="17" charset="-128"/>
              <a:cs typeface="Times New Roman" panose="02020603050405020304" pitchFamily="18" charset="0"/>
            </a:rPr>
            <a:t>空欄の場合、合計額が反映されません。</a:t>
          </a:r>
          <a:endParaRPr lang="en-US" altLang="ja-JP" sz="1000" b="1" kern="100">
            <a:solidFill>
              <a:srgbClr val="FF0000"/>
            </a:solidFill>
            <a:effectLst/>
            <a:ea typeface="ＭＳ 明朝" panose="02020609040205080304" pitchFamily="17" charset="-128"/>
            <a:cs typeface="Times New Roman" panose="02020603050405020304" pitchFamily="18" charset="0"/>
          </a:endParaRPr>
        </a:p>
        <a:p>
          <a:pPr algn="l">
            <a:spcAft>
              <a:spcPts val="0"/>
            </a:spcAft>
          </a:pPr>
          <a:r>
            <a:rPr lang="ja-JP" altLang="en-US" sz="1000">
              <a:solidFill>
                <a:srgbClr val="FF0000"/>
              </a:solidFill>
              <a:effectLst/>
            </a:rPr>
            <a:t>各月で時給と日給が混在する場合には、複数シートにしてご提出ください</a:t>
          </a:r>
          <a:endParaRPr lang="ja-JP" altLang="ja-JP" sz="1000">
            <a:solidFill>
              <a:srgbClr val="FF0000"/>
            </a:solidFill>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00"/>
        </a:solidFill>
        <a:ln>
          <a:solidFill>
            <a:schemeClr val="tx1"/>
          </a:solidFill>
        </a:ln>
      </a:spPr>
      <a:bodyPr vertOverflow="clip" horzOverflow="clip" rtlCol="0" anchor="t"/>
      <a:lstStyle>
        <a:defPPr algn="l">
          <a:defRPr kumimoji="1" sz="1100">
            <a:solidFill>
              <a:sysClr val="windowText" lastClr="000000"/>
            </a:solidFill>
            <a:latin typeface="+mn-ea"/>
            <a:ea typeface="+mn-ea"/>
          </a:defRPr>
        </a:defPPr>
      </a:lstStyle>
      <a:style>
        <a:lnRef idx="2">
          <a:schemeClr val="accent1">
            <a:shade val="50000"/>
          </a:schemeClr>
        </a:lnRef>
        <a:fillRef idx="1">
          <a:schemeClr val="accent1"/>
        </a:fillRef>
        <a:effectRef idx="0">
          <a:schemeClr val="accent1"/>
        </a:effectRef>
        <a:fontRef idx="minor">
          <a:schemeClr val="lt1"/>
        </a:fontRef>
      </a:style>
    </a:spDef>
    <a:lnDef>
      <a:spPr>
        <a:ln>
          <a:solidFill>
            <a:sysClr val="windowText" lastClr="000000"/>
          </a:solidFill>
          <a:headEnd type="none" w="med" len="med"/>
          <a:tailEnd type="triangle" w="med" len="med"/>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38"/>
  <sheetViews>
    <sheetView workbookViewId="0">
      <selection activeCell="A11" sqref="A11"/>
    </sheetView>
  </sheetViews>
  <sheetFormatPr baseColWidth="10" defaultColWidth="8.83203125" defaultRowHeight="14"/>
  <cols>
    <col min="1" max="1" width="58.83203125" style="6" customWidth="1"/>
    <col min="2" max="2" width="88.1640625" style="6" customWidth="1"/>
    <col min="3" max="4" width="8.83203125" style="6"/>
    <col min="18" max="18" width="10.5" bestFit="1" customWidth="1"/>
    <col min="19" max="19" width="11.5" bestFit="1" customWidth="1"/>
  </cols>
  <sheetData>
    <row r="1" spans="1:20">
      <c r="A1" s="6" t="s">
        <v>0</v>
      </c>
      <c r="E1" s="181" t="s">
        <v>1</v>
      </c>
      <c r="F1" s="181"/>
      <c r="G1" s="181"/>
      <c r="H1" s="181"/>
      <c r="I1" s="181"/>
      <c r="J1" s="181"/>
      <c r="K1" s="181"/>
      <c r="L1" s="181"/>
      <c r="M1" s="181"/>
      <c r="N1" s="181"/>
      <c r="O1" s="181"/>
      <c r="P1" s="181"/>
    </row>
    <row r="2" spans="1:20">
      <c r="A2" s="6" t="s">
        <v>2</v>
      </c>
      <c r="B2" s="6" t="s">
        <v>3</v>
      </c>
      <c r="C2" s="6" t="s">
        <v>4</v>
      </c>
      <c r="E2" s="36">
        <v>1</v>
      </c>
      <c r="F2" s="36">
        <v>2</v>
      </c>
      <c r="G2" s="36">
        <v>3</v>
      </c>
      <c r="H2" s="36">
        <v>4</v>
      </c>
      <c r="I2" s="36">
        <v>5</v>
      </c>
      <c r="J2" s="36">
        <v>6</v>
      </c>
      <c r="K2" s="36">
        <v>7</v>
      </c>
      <c r="L2" s="36">
        <v>8</v>
      </c>
      <c r="M2" s="36">
        <v>9</v>
      </c>
      <c r="N2" s="36">
        <v>10</v>
      </c>
      <c r="O2" s="36">
        <v>11</v>
      </c>
      <c r="P2" s="36">
        <v>12</v>
      </c>
      <c r="R2" t="s">
        <v>5</v>
      </c>
      <c r="S2" t="s">
        <v>6</v>
      </c>
      <c r="T2" t="s">
        <v>7</v>
      </c>
    </row>
    <row r="3" spans="1:20" ht="13.5" customHeight="1">
      <c r="A3" s="6" t="s">
        <v>8</v>
      </c>
      <c r="B3" s="40" t="s">
        <v>9</v>
      </c>
      <c r="C3" s="6" t="s">
        <v>10</v>
      </c>
      <c r="D3" s="6" t="s">
        <v>11</v>
      </c>
      <c r="E3">
        <v>1</v>
      </c>
      <c r="F3">
        <v>1</v>
      </c>
      <c r="G3">
        <v>1</v>
      </c>
      <c r="H3">
        <v>1</v>
      </c>
      <c r="I3">
        <v>1</v>
      </c>
      <c r="J3">
        <v>1</v>
      </c>
      <c r="K3">
        <v>1</v>
      </c>
      <c r="L3">
        <v>1</v>
      </c>
      <c r="M3">
        <v>1</v>
      </c>
      <c r="N3">
        <v>1</v>
      </c>
      <c r="O3">
        <v>1</v>
      </c>
      <c r="P3">
        <v>1</v>
      </c>
      <c r="R3" s="41">
        <v>46113</v>
      </c>
      <c r="S3" s="41">
        <v>46142</v>
      </c>
      <c r="T3" t="str">
        <f t="shared" ref="T3:T13" si="0">TEXT(R3,"aaa")</f>
        <v>水</v>
      </c>
    </row>
    <row r="4" spans="1:20" ht="14.25" customHeight="1">
      <c r="B4" s="40" t="s">
        <v>12</v>
      </c>
      <c r="C4" s="6" t="s">
        <v>11</v>
      </c>
      <c r="D4" s="6" t="s">
        <v>13</v>
      </c>
      <c r="E4">
        <v>2</v>
      </c>
      <c r="F4">
        <v>2</v>
      </c>
      <c r="G4">
        <v>2</v>
      </c>
      <c r="H4">
        <v>2</v>
      </c>
      <c r="I4">
        <v>2</v>
      </c>
      <c r="J4">
        <v>2</v>
      </c>
      <c r="K4">
        <v>2</v>
      </c>
      <c r="L4">
        <v>2</v>
      </c>
      <c r="M4">
        <v>2</v>
      </c>
      <c r="N4">
        <v>2</v>
      </c>
      <c r="O4">
        <v>2</v>
      </c>
      <c r="P4">
        <v>2</v>
      </c>
      <c r="R4" s="41">
        <v>46143</v>
      </c>
      <c r="S4" s="41">
        <v>46173</v>
      </c>
      <c r="T4" t="str">
        <f t="shared" si="0"/>
        <v>金</v>
      </c>
    </row>
    <row r="5" spans="1:20" ht="15">
      <c r="B5" s="40" t="s">
        <v>14</v>
      </c>
      <c r="C5" s="6" t="s">
        <v>13</v>
      </c>
      <c r="D5" s="6" t="s">
        <v>15</v>
      </c>
      <c r="E5">
        <v>3</v>
      </c>
      <c r="F5">
        <v>3</v>
      </c>
      <c r="G5">
        <v>3</v>
      </c>
      <c r="H5">
        <v>3</v>
      </c>
      <c r="I5">
        <v>3</v>
      </c>
      <c r="J5">
        <v>3</v>
      </c>
      <c r="K5">
        <v>3</v>
      </c>
      <c r="L5">
        <v>3</v>
      </c>
      <c r="M5">
        <v>3</v>
      </c>
      <c r="N5">
        <v>3</v>
      </c>
      <c r="O5">
        <v>3</v>
      </c>
      <c r="P5">
        <v>3</v>
      </c>
      <c r="R5" s="41">
        <v>46174</v>
      </c>
      <c r="S5" s="41">
        <v>46203</v>
      </c>
      <c r="T5" t="str">
        <f t="shared" si="0"/>
        <v>月</v>
      </c>
    </row>
    <row r="6" spans="1:20" ht="15">
      <c r="B6" s="40" t="s">
        <v>16</v>
      </c>
      <c r="C6" s="6" t="s">
        <v>15</v>
      </c>
      <c r="D6" s="6" t="s">
        <v>17</v>
      </c>
      <c r="E6">
        <v>4</v>
      </c>
      <c r="F6">
        <v>4</v>
      </c>
      <c r="G6">
        <v>4</v>
      </c>
      <c r="H6">
        <v>4</v>
      </c>
      <c r="I6">
        <v>4</v>
      </c>
      <c r="J6">
        <v>4</v>
      </c>
      <c r="K6">
        <v>4</v>
      </c>
      <c r="L6">
        <v>4</v>
      </c>
      <c r="M6">
        <v>4</v>
      </c>
      <c r="N6">
        <v>4</v>
      </c>
      <c r="O6">
        <v>4</v>
      </c>
      <c r="P6">
        <v>4</v>
      </c>
      <c r="R6" s="41">
        <v>46204</v>
      </c>
      <c r="S6" s="41">
        <v>46234</v>
      </c>
      <c r="T6" t="str">
        <f t="shared" si="0"/>
        <v>水</v>
      </c>
    </row>
    <row r="7" spans="1:20" ht="15">
      <c r="B7" s="40" t="s">
        <v>18</v>
      </c>
      <c r="C7" s="6" t="s">
        <v>19</v>
      </c>
      <c r="D7" s="6" t="s">
        <v>20</v>
      </c>
      <c r="E7">
        <v>5</v>
      </c>
      <c r="F7">
        <v>5</v>
      </c>
      <c r="G7">
        <v>5</v>
      </c>
      <c r="H7">
        <v>5</v>
      </c>
      <c r="I7">
        <v>5</v>
      </c>
      <c r="J7">
        <v>5</v>
      </c>
      <c r="K7">
        <v>5</v>
      </c>
      <c r="L7">
        <v>5</v>
      </c>
      <c r="M7">
        <v>5</v>
      </c>
      <c r="N7">
        <v>5</v>
      </c>
      <c r="O7">
        <v>5</v>
      </c>
      <c r="P7">
        <v>5</v>
      </c>
      <c r="R7" s="41">
        <v>46235</v>
      </c>
      <c r="S7" s="41">
        <v>46265</v>
      </c>
      <c r="T7" t="str">
        <f t="shared" si="0"/>
        <v>土</v>
      </c>
    </row>
    <row r="8" spans="1:20" ht="15">
      <c r="A8" s="2"/>
      <c r="B8" s="40" t="s">
        <v>21</v>
      </c>
      <c r="C8" s="6" t="s">
        <v>22</v>
      </c>
      <c r="D8" s="6" t="s">
        <v>23</v>
      </c>
      <c r="E8">
        <v>6</v>
      </c>
      <c r="F8">
        <v>6</v>
      </c>
      <c r="G8">
        <v>6</v>
      </c>
      <c r="H8">
        <v>6</v>
      </c>
      <c r="I8">
        <v>6</v>
      </c>
      <c r="J8">
        <v>6</v>
      </c>
      <c r="K8">
        <v>6</v>
      </c>
      <c r="L8">
        <v>6</v>
      </c>
      <c r="M8">
        <v>6</v>
      </c>
      <c r="N8">
        <v>6</v>
      </c>
      <c r="O8">
        <v>6</v>
      </c>
      <c r="P8">
        <v>6</v>
      </c>
      <c r="R8" s="41">
        <v>46266</v>
      </c>
      <c r="S8" s="41">
        <v>46295</v>
      </c>
      <c r="T8" t="str">
        <f t="shared" si="0"/>
        <v>火</v>
      </c>
    </row>
    <row r="9" spans="1:20" ht="15">
      <c r="A9" s="2"/>
      <c r="B9" s="40" t="s">
        <v>24</v>
      </c>
      <c r="C9" s="6" t="s">
        <v>25</v>
      </c>
      <c r="D9" s="6" t="s">
        <v>26</v>
      </c>
      <c r="E9">
        <v>7</v>
      </c>
      <c r="F9">
        <v>7</v>
      </c>
      <c r="G9">
        <v>7</v>
      </c>
      <c r="H9">
        <v>7</v>
      </c>
      <c r="I9">
        <v>7</v>
      </c>
      <c r="J9">
        <v>7</v>
      </c>
      <c r="K9">
        <v>7</v>
      </c>
      <c r="L9">
        <v>7</v>
      </c>
      <c r="M9">
        <v>7</v>
      </c>
      <c r="N9">
        <v>7</v>
      </c>
      <c r="O9">
        <v>7</v>
      </c>
      <c r="P9">
        <v>7</v>
      </c>
      <c r="R9" s="41">
        <v>46296</v>
      </c>
      <c r="S9" s="41">
        <v>46326</v>
      </c>
      <c r="T9" t="str">
        <f t="shared" si="0"/>
        <v>木</v>
      </c>
    </row>
    <row r="10" spans="1:20" ht="13.5" customHeight="1">
      <c r="A10" s="2"/>
      <c r="B10" s="40"/>
      <c r="E10">
        <v>8</v>
      </c>
      <c r="F10">
        <v>8</v>
      </c>
      <c r="G10">
        <v>8</v>
      </c>
      <c r="H10">
        <v>8</v>
      </c>
      <c r="I10">
        <v>8</v>
      </c>
      <c r="J10">
        <v>8</v>
      </c>
      <c r="K10">
        <v>8</v>
      </c>
      <c r="L10">
        <v>8</v>
      </c>
      <c r="M10">
        <v>8</v>
      </c>
      <c r="N10">
        <v>8</v>
      </c>
      <c r="O10">
        <v>8</v>
      </c>
      <c r="P10">
        <v>8</v>
      </c>
      <c r="R10" s="41">
        <v>46327</v>
      </c>
      <c r="S10" s="41">
        <v>46356</v>
      </c>
      <c r="T10" t="str">
        <f t="shared" si="0"/>
        <v>日</v>
      </c>
    </row>
    <row r="11" spans="1:20" ht="14.25" customHeight="1">
      <c r="A11" s="2"/>
      <c r="B11" s="40"/>
      <c r="E11">
        <v>9</v>
      </c>
      <c r="F11">
        <v>9</v>
      </c>
      <c r="G11">
        <v>9</v>
      </c>
      <c r="H11">
        <v>9</v>
      </c>
      <c r="I11">
        <v>9</v>
      </c>
      <c r="J11">
        <v>9</v>
      </c>
      <c r="K11">
        <v>9</v>
      </c>
      <c r="L11">
        <v>9</v>
      </c>
      <c r="M11">
        <v>9</v>
      </c>
      <c r="N11">
        <v>9</v>
      </c>
      <c r="O11">
        <v>9</v>
      </c>
      <c r="P11">
        <v>9</v>
      </c>
      <c r="R11" s="41">
        <v>46357</v>
      </c>
      <c r="S11" s="41">
        <v>46387</v>
      </c>
      <c r="T11" t="str">
        <f t="shared" si="0"/>
        <v>火</v>
      </c>
    </row>
    <row r="12" spans="1:20">
      <c r="A12" s="2"/>
      <c r="B12" s="40"/>
      <c r="C12" s="2"/>
      <c r="D12" s="2"/>
      <c r="E12">
        <v>10</v>
      </c>
      <c r="F12">
        <v>10</v>
      </c>
      <c r="G12">
        <v>10</v>
      </c>
      <c r="H12">
        <v>10</v>
      </c>
      <c r="I12">
        <v>10</v>
      </c>
      <c r="J12">
        <v>10</v>
      </c>
      <c r="K12">
        <v>10</v>
      </c>
      <c r="L12">
        <v>10</v>
      </c>
      <c r="M12">
        <v>10</v>
      </c>
      <c r="N12">
        <v>10</v>
      </c>
      <c r="O12">
        <v>10</v>
      </c>
      <c r="P12">
        <v>10</v>
      </c>
      <c r="R12" s="41">
        <v>46388</v>
      </c>
      <c r="S12" s="41">
        <v>46418</v>
      </c>
      <c r="T12" t="str">
        <f t="shared" si="0"/>
        <v>金</v>
      </c>
    </row>
    <row r="13" spans="1:20">
      <c r="A13" s="2"/>
      <c r="B13" s="40"/>
      <c r="C13" s="2"/>
      <c r="D13" s="2"/>
      <c r="E13">
        <v>11</v>
      </c>
      <c r="F13">
        <v>11</v>
      </c>
      <c r="G13">
        <v>11</v>
      </c>
      <c r="H13">
        <v>11</v>
      </c>
      <c r="I13">
        <v>11</v>
      </c>
      <c r="J13">
        <v>11</v>
      </c>
      <c r="K13">
        <v>11</v>
      </c>
      <c r="L13">
        <v>11</v>
      </c>
      <c r="M13">
        <v>11</v>
      </c>
      <c r="N13">
        <v>11</v>
      </c>
      <c r="O13">
        <v>11</v>
      </c>
      <c r="P13">
        <v>11</v>
      </c>
      <c r="R13" s="41">
        <v>46419</v>
      </c>
      <c r="S13" s="41">
        <v>46446</v>
      </c>
      <c r="T13" t="str">
        <f t="shared" si="0"/>
        <v>月</v>
      </c>
    </row>
    <row r="14" spans="1:20">
      <c r="A14" s="2"/>
      <c r="B14" s="40"/>
      <c r="C14" s="2"/>
      <c r="D14" s="2"/>
      <c r="E14">
        <v>12</v>
      </c>
      <c r="F14">
        <v>12</v>
      </c>
      <c r="G14">
        <v>12</v>
      </c>
      <c r="H14">
        <v>12</v>
      </c>
      <c r="I14">
        <v>12</v>
      </c>
      <c r="J14">
        <v>12</v>
      </c>
      <c r="K14">
        <v>12</v>
      </c>
      <c r="L14">
        <v>12</v>
      </c>
      <c r="M14">
        <v>12</v>
      </c>
      <c r="N14">
        <v>12</v>
      </c>
      <c r="O14">
        <v>12</v>
      </c>
      <c r="P14">
        <v>12</v>
      </c>
      <c r="R14" s="41"/>
    </row>
    <row r="15" spans="1:20">
      <c r="A15" s="2"/>
      <c r="B15" s="40"/>
      <c r="C15" s="2"/>
      <c r="D15" s="2"/>
      <c r="E15">
        <v>13</v>
      </c>
      <c r="F15">
        <v>13</v>
      </c>
      <c r="G15">
        <v>13</v>
      </c>
      <c r="H15">
        <v>13</v>
      </c>
      <c r="I15">
        <v>13</v>
      </c>
      <c r="J15">
        <v>13</v>
      </c>
      <c r="K15">
        <v>13</v>
      </c>
      <c r="L15">
        <v>13</v>
      </c>
      <c r="M15">
        <v>13</v>
      </c>
      <c r="N15">
        <v>13</v>
      </c>
      <c r="O15">
        <v>13</v>
      </c>
      <c r="P15">
        <v>13</v>
      </c>
      <c r="R15" s="41"/>
    </row>
    <row r="16" spans="1:20">
      <c r="A16" s="2"/>
      <c r="B16" s="40"/>
      <c r="C16" s="2"/>
      <c r="D16" s="2"/>
      <c r="E16">
        <v>14</v>
      </c>
      <c r="F16">
        <v>14</v>
      </c>
      <c r="G16">
        <v>14</v>
      </c>
      <c r="H16">
        <v>14</v>
      </c>
      <c r="I16">
        <v>14</v>
      </c>
      <c r="J16">
        <v>14</v>
      </c>
      <c r="K16">
        <v>14</v>
      </c>
      <c r="L16">
        <v>14</v>
      </c>
      <c r="M16">
        <v>14</v>
      </c>
      <c r="N16">
        <v>14</v>
      </c>
      <c r="O16">
        <v>14</v>
      </c>
      <c r="P16">
        <v>14</v>
      </c>
      <c r="R16" s="41"/>
    </row>
    <row r="17" spans="1:18">
      <c r="A17" s="2"/>
      <c r="B17" s="40"/>
      <c r="C17" s="2"/>
      <c r="D17" s="2"/>
      <c r="E17">
        <v>15</v>
      </c>
      <c r="F17">
        <v>15</v>
      </c>
      <c r="G17">
        <v>15</v>
      </c>
      <c r="H17">
        <v>15</v>
      </c>
      <c r="I17">
        <v>15</v>
      </c>
      <c r="J17">
        <v>15</v>
      </c>
      <c r="K17">
        <v>15</v>
      </c>
      <c r="L17">
        <v>15</v>
      </c>
      <c r="M17">
        <v>15</v>
      </c>
      <c r="N17">
        <v>15</v>
      </c>
      <c r="O17">
        <v>15</v>
      </c>
      <c r="P17">
        <v>15</v>
      </c>
      <c r="R17" s="41"/>
    </row>
    <row r="18" spans="1:18" ht="13.5" customHeight="1">
      <c r="B18" s="40"/>
      <c r="C18" s="2"/>
      <c r="D18" s="2"/>
      <c r="E18">
        <v>16</v>
      </c>
      <c r="F18">
        <v>16</v>
      </c>
      <c r="G18">
        <v>16</v>
      </c>
      <c r="H18">
        <v>16</v>
      </c>
      <c r="I18">
        <v>16</v>
      </c>
      <c r="J18">
        <v>16</v>
      </c>
      <c r="K18">
        <v>16</v>
      </c>
      <c r="L18">
        <v>16</v>
      </c>
      <c r="M18">
        <v>16</v>
      </c>
      <c r="N18">
        <v>16</v>
      </c>
      <c r="O18">
        <v>16</v>
      </c>
      <c r="P18">
        <v>16</v>
      </c>
      <c r="R18" s="41"/>
    </row>
    <row r="19" spans="1:18" ht="14.25" customHeight="1">
      <c r="B19" s="40"/>
      <c r="C19" s="2"/>
      <c r="D19" s="2"/>
      <c r="E19">
        <v>17</v>
      </c>
      <c r="F19">
        <v>17</v>
      </c>
      <c r="G19">
        <v>17</v>
      </c>
      <c r="H19">
        <v>17</v>
      </c>
      <c r="I19">
        <v>17</v>
      </c>
      <c r="J19">
        <v>17</v>
      </c>
      <c r="K19">
        <v>17</v>
      </c>
      <c r="L19">
        <v>17</v>
      </c>
      <c r="M19">
        <v>17</v>
      </c>
      <c r="N19">
        <v>17</v>
      </c>
      <c r="O19">
        <v>17</v>
      </c>
      <c r="P19">
        <v>17</v>
      </c>
      <c r="R19" s="41"/>
    </row>
    <row r="20" spans="1:18">
      <c r="B20" s="40"/>
      <c r="C20" s="2"/>
      <c r="D20" s="2"/>
      <c r="E20">
        <v>18</v>
      </c>
      <c r="F20">
        <v>18</v>
      </c>
      <c r="G20">
        <v>18</v>
      </c>
      <c r="H20">
        <v>18</v>
      </c>
      <c r="I20">
        <v>18</v>
      </c>
      <c r="J20">
        <v>18</v>
      </c>
      <c r="K20">
        <v>18</v>
      </c>
      <c r="L20">
        <v>18</v>
      </c>
      <c r="M20">
        <v>18</v>
      </c>
      <c r="N20">
        <v>18</v>
      </c>
      <c r="O20">
        <v>18</v>
      </c>
      <c r="P20">
        <v>18</v>
      </c>
      <c r="R20" s="41"/>
    </row>
    <row r="21" spans="1:18" ht="13.5" customHeight="1">
      <c r="B21" s="40"/>
      <c r="C21" s="2"/>
      <c r="D21" s="2"/>
      <c r="E21">
        <v>19</v>
      </c>
      <c r="F21">
        <v>19</v>
      </c>
      <c r="G21">
        <v>19</v>
      </c>
      <c r="H21">
        <v>19</v>
      </c>
      <c r="I21">
        <v>19</v>
      </c>
      <c r="J21">
        <v>19</v>
      </c>
      <c r="K21">
        <v>19</v>
      </c>
      <c r="L21">
        <v>19</v>
      </c>
      <c r="M21">
        <v>19</v>
      </c>
      <c r="N21">
        <v>19</v>
      </c>
      <c r="O21">
        <v>19</v>
      </c>
      <c r="P21">
        <v>19</v>
      </c>
      <c r="R21" s="41"/>
    </row>
    <row r="22" spans="1:18" ht="14.25" customHeight="1">
      <c r="B22" s="40"/>
      <c r="E22">
        <v>20</v>
      </c>
      <c r="F22">
        <v>20</v>
      </c>
      <c r="G22">
        <v>20</v>
      </c>
      <c r="H22">
        <v>20</v>
      </c>
      <c r="I22">
        <v>20</v>
      </c>
      <c r="J22">
        <v>20</v>
      </c>
      <c r="K22">
        <v>20</v>
      </c>
      <c r="L22">
        <v>20</v>
      </c>
      <c r="M22">
        <v>20</v>
      </c>
      <c r="N22">
        <v>20</v>
      </c>
      <c r="O22">
        <v>20</v>
      </c>
      <c r="P22">
        <v>20</v>
      </c>
    </row>
    <row r="23" spans="1:18">
      <c r="B23" s="40"/>
      <c r="E23">
        <v>21</v>
      </c>
      <c r="F23">
        <v>21</v>
      </c>
      <c r="G23">
        <v>21</v>
      </c>
      <c r="H23">
        <v>21</v>
      </c>
      <c r="I23">
        <v>21</v>
      </c>
      <c r="J23">
        <v>21</v>
      </c>
      <c r="K23">
        <v>21</v>
      </c>
      <c r="L23">
        <v>21</v>
      </c>
      <c r="M23">
        <v>21</v>
      </c>
      <c r="N23">
        <v>21</v>
      </c>
      <c r="O23">
        <v>21</v>
      </c>
      <c r="P23">
        <v>21</v>
      </c>
    </row>
    <row r="24" spans="1:18" ht="13.5" customHeight="1">
      <c r="B24" s="40"/>
      <c r="E24">
        <v>22</v>
      </c>
      <c r="F24">
        <v>22</v>
      </c>
      <c r="G24">
        <v>22</v>
      </c>
      <c r="H24">
        <v>22</v>
      </c>
      <c r="I24">
        <v>22</v>
      </c>
      <c r="J24">
        <v>22</v>
      </c>
      <c r="K24">
        <v>22</v>
      </c>
      <c r="L24">
        <v>22</v>
      </c>
      <c r="M24">
        <v>22</v>
      </c>
      <c r="N24">
        <v>22</v>
      </c>
      <c r="O24">
        <v>22</v>
      </c>
      <c r="P24">
        <v>22</v>
      </c>
    </row>
    <row r="25" spans="1:18" ht="14.25" customHeight="1">
      <c r="B25" s="40"/>
      <c r="E25">
        <v>23</v>
      </c>
      <c r="F25">
        <v>23</v>
      </c>
      <c r="G25">
        <v>23</v>
      </c>
      <c r="H25">
        <v>23</v>
      </c>
      <c r="I25">
        <v>23</v>
      </c>
      <c r="J25">
        <v>23</v>
      </c>
      <c r="K25">
        <v>23</v>
      </c>
      <c r="L25">
        <v>23</v>
      </c>
      <c r="M25">
        <v>23</v>
      </c>
      <c r="N25">
        <v>23</v>
      </c>
      <c r="O25">
        <v>23</v>
      </c>
      <c r="P25">
        <v>23</v>
      </c>
    </row>
    <row r="26" spans="1:18" ht="13.5" customHeight="1">
      <c r="B26" s="40"/>
      <c r="E26">
        <v>24</v>
      </c>
      <c r="F26">
        <v>24</v>
      </c>
      <c r="G26">
        <v>24</v>
      </c>
      <c r="H26">
        <v>24</v>
      </c>
      <c r="I26">
        <v>24</v>
      </c>
      <c r="J26">
        <v>24</v>
      </c>
      <c r="K26">
        <v>24</v>
      </c>
      <c r="L26">
        <v>24</v>
      </c>
      <c r="M26">
        <v>24</v>
      </c>
      <c r="N26">
        <v>24</v>
      </c>
      <c r="O26">
        <v>24</v>
      </c>
      <c r="P26">
        <v>24</v>
      </c>
    </row>
    <row r="27" spans="1:18" ht="14.25" customHeight="1">
      <c r="B27" s="40"/>
      <c r="E27">
        <v>25</v>
      </c>
      <c r="F27">
        <v>25</v>
      </c>
      <c r="G27">
        <v>25</v>
      </c>
      <c r="H27">
        <v>25</v>
      </c>
      <c r="I27">
        <v>25</v>
      </c>
      <c r="J27">
        <v>25</v>
      </c>
      <c r="K27">
        <v>25</v>
      </c>
      <c r="L27">
        <v>25</v>
      </c>
      <c r="M27">
        <v>25</v>
      </c>
      <c r="N27">
        <v>25</v>
      </c>
      <c r="O27">
        <v>25</v>
      </c>
      <c r="P27">
        <v>25</v>
      </c>
    </row>
    <row r="28" spans="1:18" ht="13.5" customHeight="1">
      <c r="B28" s="40"/>
      <c r="E28">
        <v>26</v>
      </c>
      <c r="F28">
        <v>26</v>
      </c>
      <c r="G28">
        <v>26</v>
      </c>
      <c r="H28">
        <v>26</v>
      </c>
      <c r="I28">
        <v>26</v>
      </c>
      <c r="J28">
        <v>26</v>
      </c>
      <c r="K28">
        <v>26</v>
      </c>
      <c r="L28">
        <v>26</v>
      </c>
      <c r="M28">
        <v>26</v>
      </c>
      <c r="N28">
        <v>26</v>
      </c>
      <c r="O28">
        <v>26</v>
      </c>
      <c r="P28">
        <v>26</v>
      </c>
    </row>
    <row r="29" spans="1:18" ht="14.25" customHeight="1">
      <c r="B29" s="40"/>
      <c r="E29">
        <v>27</v>
      </c>
      <c r="G29">
        <v>27</v>
      </c>
      <c r="H29">
        <v>27</v>
      </c>
      <c r="I29">
        <v>27</v>
      </c>
      <c r="J29">
        <v>27</v>
      </c>
      <c r="K29">
        <v>27</v>
      </c>
      <c r="L29">
        <v>27</v>
      </c>
      <c r="M29">
        <v>27</v>
      </c>
      <c r="N29">
        <v>27</v>
      </c>
      <c r="O29">
        <v>27</v>
      </c>
      <c r="P29">
        <v>27</v>
      </c>
    </row>
    <row r="30" spans="1:18" ht="13.5" customHeight="1">
      <c r="B30" s="40"/>
      <c r="E30">
        <v>28</v>
      </c>
      <c r="G30">
        <v>28</v>
      </c>
      <c r="H30">
        <v>28</v>
      </c>
      <c r="I30">
        <v>28</v>
      </c>
      <c r="J30">
        <v>28</v>
      </c>
      <c r="K30">
        <v>28</v>
      </c>
      <c r="L30">
        <v>28</v>
      </c>
      <c r="M30">
        <v>28</v>
      </c>
      <c r="N30">
        <v>28</v>
      </c>
      <c r="O30">
        <v>28</v>
      </c>
      <c r="P30">
        <v>28</v>
      </c>
    </row>
    <row r="31" spans="1:18" ht="14.25" customHeight="1">
      <c r="B31" s="40"/>
      <c r="E31">
        <v>29</v>
      </c>
      <c r="G31">
        <v>29</v>
      </c>
      <c r="H31">
        <v>29</v>
      </c>
      <c r="I31">
        <v>29</v>
      </c>
      <c r="J31">
        <v>29</v>
      </c>
      <c r="K31">
        <v>29</v>
      </c>
      <c r="L31">
        <v>29</v>
      </c>
      <c r="M31">
        <v>29</v>
      </c>
      <c r="N31">
        <v>29</v>
      </c>
      <c r="O31">
        <v>29</v>
      </c>
      <c r="P31">
        <v>29</v>
      </c>
    </row>
    <row r="32" spans="1:18">
      <c r="B32" s="40"/>
      <c r="E32">
        <v>30</v>
      </c>
      <c r="G32">
        <v>30</v>
      </c>
      <c r="H32">
        <v>30</v>
      </c>
      <c r="I32">
        <v>30</v>
      </c>
      <c r="J32">
        <v>30</v>
      </c>
      <c r="K32">
        <v>30</v>
      </c>
      <c r="L32">
        <v>30</v>
      </c>
      <c r="M32">
        <v>30</v>
      </c>
      <c r="N32">
        <v>30</v>
      </c>
      <c r="O32">
        <v>30</v>
      </c>
      <c r="P32">
        <v>30</v>
      </c>
    </row>
    <row r="33" spans="2:16">
      <c r="B33" s="40"/>
      <c r="E33">
        <v>31</v>
      </c>
      <c r="G33">
        <v>31</v>
      </c>
      <c r="I33">
        <v>31</v>
      </c>
      <c r="K33">
        <v>31</v>
      </c>
      <c r="L33">
        <v>31</v>
      </c>
      <c r="N33">
        <v>31</v>
      </c>
      <c r="P33">
        <v>31</v>
      </c>
    </row>
    <row r="34" spans="2:16">
      <c r="B34" s="40"/>
    </row>
    <row r="35" spans="2:16">
      <c r="B35" s="40"/>
    </row>
    <row r="36" spans="2:16" ht="13.5" customHeight="1">
      <c r="B36" s="40"/>
    </row>
    <row r="37" spans="2:16" ht="14.25" customHeight="1">
      <c r="B37" s="40"/>
    </row>
    <row r="38" spans="2:16">
      <c r="B38" s="40"/>
    </row>
  </sheetData>
  <sheetProtection algorithmName="SHA-512" hashValue="HtC87CWhd8RWbldDB3tUshEwL6Ds1F4pvtQH3njhQgFo4HyUtn/e0QA6zv+pm7R13WBnXvKnVkDi7goqVLAM9Q==" saltValue="begUKJljKQRVfpjohylZBA==" spinCount="100000" sheet="1" selectLockedCells="1"/>
  <mergeCells count="1">
    <mergeCell ref="E1:P1"/>
  </mergeCells>
  <phoneticPr fontId="2"/>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615D9-38F6-4B5E-BF6E-BC9FBAF1C682}">
  <sheetPr>
    <tabColor rgb="FFFFFF00"/>
    <pageSetUpPr fitToPage="1"/>
  </sheetPr>
  <dimension ref="B2:AR77"/>
  <sheetViews>
    <sheetView showGridLines="0" tabSelected="1" view="pageBreakPreview" zoomScale="70" zoomScaleNormal="100" zoomScaleSheetLayoutView="70" workbookViewId="0">
      <selection activeCell="D13" sqref="D13"/>
    </sheetView>
  </sheetViews>
  <sheetFormatPr baseColWidth="10" defaultColWidth="11" defaultRowHeight="14"/>
  <cols>
    <col min="1" max="1" width="1.5" style="6" customWidth="1"/>
    <col min="2" max="3" width="4.83203125" style="6" customWidth="1"/>
    <col min="4" max="4" width="14.5" style="6" customWidth="1"/>
    <col min="5" max="5" width="5.5" style="6" customWidth="1"/>
    <col min="6" max="6" width="14.5" style="6" customWidth="1"/>
    <col min="7" max="7" width="1.5" style="6" customWidth="1"/>
    <col min="8" max="8" width="12.5" style="6" customWidth="1"/>
    <col min="9" max="10" width="1.5" style="6" customWidth="1"/>
    <col min="11" max="11" width="12.5" style="6" customWidth="1"/>
    <col min="12" max="13" width="1.5" style="6" customWidth="1"/>
    <col min="14" max="14" width="12.5" style="6" customWidth="1"/>
    <col min="15" max="15" width="2" style="6" customWidth="1"/>
    <col min="16" max="16" width="27.83203125" style="6" customWidth="1"/>
    <col min="17" max="17" width="14.5" style="6" customWidth="1"/>
    <col min="18" max="18" width="5.5" style="6" customWidth="1"/>
    <col min="19" max="19" width="14.5" style="6" customWidth="1"/>
    <col min="20" max="20" width="1.5" style="6" customWidth="1"/>
    <col min="21" max="21" width="12.5" style="6" customWidth="1"/>
    <col min="22" max="23" width="1.5" style="6" customWidth="1"/>
    <col min="24" max="24" width="12.5" style="6" customWidth="1"/>
    <col min="25" max="26" width="1.5" style="6" customWidth="1"/>
    <col min="27" max="27" width="12.5" style="6" customWidth="1"/>
    <col min="28" max="28" width="2.5" style="6" customWidth="1"/>
    <col min="29" max="29" width="27.83203125" style="6" customWidth="1"/>
    <col min="30" max="30" width="1.5" style="6" customWidth="1"/>
    <col min="31" max="31" width="2.5" style="6" bestFit="1" customWidth="1"/>
    <col min="32" max="32" width="30.83203125" style="6" customWidth="1"/>
    <col min="33" max="33" width="11" style="6"/>
    <col min="34" max="34" width="58.83203125" style="6" customWidth="1"/>
    <col min="35" max="35" width="88.1640625" style="6" customWidth="1"/>
    <col min="36" max="16384" width="11" style="6"/>
  </cols>
  <sheetData>
    <row r="2" spans="2:44" ht="21" customHeight="1">
      <c r="B2" s="1" t="s">
        <v>27</v>
      </c>
      <c r="C2" s="1"/>
      <c r="D2" s="1"/>
      <c r="E2" s="1"/>
      <c r="F2" s="1"/>
      <c r="G2" s="4"/>
      <c r="H2" s="2"/>
      <c r="I2" s="4"/>
      <c r="K2" s="35"/>
      <c r="L2" s="134" t="str">
        <f>IF(E5="","○年　　○月分　業務日誌（補助事業従事簿）",YEAR(E5)&amp;"年　　"&amp;MONTH(E5)&amp;"月分　業務日誌（補助事業従事簿）")</f>
        <v>○年　　○月分　業務日誌（補助事業従事簿）</v>
      </c>
      <c r="M2" s="134"/>
      <c r="N2" s="134"/>
      <c r="O2" s="134"/>
      <c r="P2" s="134"/>
      <c r="Q2" s="134"/>
      <c r="R2" s="134"/>
      <c r="S2" s="134"/>
      <c r="T2" s="134"/>
      <c r="U2" s="134"/>
      <c r="V2" s="134"/>
      <c r="W2" s="134"/>
      <c r="X2" s="134"/>
    </row>
    <row r="3" spans="2:44" ht="14.25" customHeight="1">
      <c r="B3" s="2"/>
      <c r="C3" s="2"/>
      <c r="D3" s="2"/>
      <c r="E3" s="2"/>
      <c r="F3" s="2"/>
      <c r="G3" s="2"/>
      <c r="H3" s="2"/>
      <c r="I3" s="2"/>
      <c r="J3" s="2"/>
      <c r="K3" s="2"/>
      <c r="L3" s="2"/>
      <c r="M3" s="2"/>
      <c r="N3" s="2"/>
      <c r="O3" s="2"/>
      <c r="P3" s="20"/>
      <c r="Q3" s="2"/>
      <c r="R3" s="2"/>
      <c r="S3" s="2"/>
      <c r="T3" s="2"/>
      <c r="U3" s="2"/>
      <c r="V3" s="2"/>
      <c r="W3" s="2"/>
      <c r="X3" s="2"/>
      <c r="AI3" s="18"/>
    </row>
    <row r="4" spans="2:44" ht="14.25" customHeight="1">
      <c r="B4" s="137" t="s">
        <v>28</v>
      </c>
      <c r="C4" s="137"/>
      <c r="D4" s="137"/>
      <c r="E4" s="138"/>
      <c r="F4" s="138"/>
      <c r="G4" s="138"/>
      <c r="H4" s="138"/>
      <c r="I4" s="138"/>
      <c r="J4" s="138"/>
      <c r="K4" s="138"/>
      <c r="L4" s="138"/>
      <c r="M4" s="138"/>
      <c r="N4" s="138"/>
      <c r="O4" s="138"/>
      <c r="P4" s="138"/>
      <c r="Q4" s="138"/>
      <c r="R4" s="2"/>
      <c r="S4" s="2"/>
      <c r="T4" s="2"/>
      <c r="U4" s="2"/>
      <c r="V4" s="2"/>
      <c r="W4" s="2"/>
      <c r="X4" s="2"/>
      <c r="Y4" s="135" t="s">
        <v>85</v>
      </c>
      <c r="Z4" s="135"/>
      <c r="AA4" s="135"/>
      <c r="AB4" s="135"/>
      <c r="AC4" s="142" t="str" cm="1">
        <f t="array" ref="AC4">IF(AND(LEN(AC5)=14,LEFT(AC5,2)="OT",MID(AC5,3,2)="08",MID(AC5,5,1)="K",SUMPRODUCT(--ISNUMBER(FIND(MID(AC5,ROW($6:$14),1),"0123456789")))=9),LEFT(AC5,4)&amp;"P"&amp;MID(AC5,6,5)&amp;"0000","交付申請番号を正しくご入力ください　※半角数字・大文字小文字もご注意ください")</f>
        <v>交付申請番号を正しくご入力ください　※半角数字・大文字小文字もご注意ください</v>
      </c>
      <c r="AD4" s="142"/>
      <c r="AE4" s="142"/>
      <c r="AF4" s="142"/>
      <c r="AI4" s="18"/>
    </row>
    <row r="5" spans="2:44" ht="17.25" customHeight="1">
      <c r="B5" s="139" t="s">
        <v>29</v>
      </c>
      <c r="C5" s="139"/>
      <c r="D5" s="43" t="s">
        <v>30</v>
      </c>
      <c r="E5" s="140"/>
      <c r="F5" s="140"/>
      <c r="G5" s="140"/>
      <c r="H5" s="140"/>
      <c r="I5" s="140"/>
      <c r="J5" s="140"/>
      <c r="K5" s="140"/>
      <c r="N5" s="53" t="s">
        <v>31</v>
      </c>
      <c r="O5" s="136"/>
      <c r="P5" s="136"/>
      <c r="Q5" s="136"/>
      <c r="T5" s="2"/>
      <c r="U5" s="2"/>
      <c r="V5" s="2"/>
      <c r="W5" s="2"/>
      <c r="X5" s="2"/>
      <c r="Y5" s="135" t="s">
        <v>86</v>
      </c>
      <c r="Z5" s="135"/>
      <c r="AA5" s="135"/>
      <c r="AB5" s="135"/>
      <c r="AC5" s="136"/>
      <c r="AD5" s="136"/>
      <c r="AE5" s="136"/>
      <c r="AF5" s="136"/>
    </row>
    <row r="6" spans="2:44" ht="17.25" customHeight="1">
      <c r="B6" s="52"/>
      <c r="C6" s="52"/>
      <c r="D6" s="43" t="s">
        <v>33</v>
      </c>
      <c r="E6" s="141" t="str">
        <f>IFERROR(VLOOKUP(E5,期間,2,0),"")</f>
        <v/>
      </c>
      <c r="F6" s="141"/>
      <c r="G6" s="141"/>
      <c r="H6" s="141"/>
      <c r="I6" s="141"/>
      <c r="J6" s="141"/>
      <c r="K6" s="141"/>
      <c r="N6" s="54" t="s">
        <v>34</v>
      </c>
      <c r="O6" s="132"/>
      <c r="P6" s="132"/>
      <c r="Q6" s="132"/>
      <c r="R6" s="2"/>
      <c r="W6" s="2"/>
      <c r="X6" s="2"/>
      <c r="Y6" s="135" t="s">
        <v>32</v>
      </c>
      <c r="Z6" s="135"/>
      <c r="AA6" s="135"/>
      <c r="AB6" s="135"/>
      <c r="AC6" s="136"/>
      <c r="AD6" s="136"/>
      <c r="AE6" s="136"/>
      <c r="AF6" s="136"/>
    </row>
    <row r="7" spans="2:44" ht="19.5" customHeight="1">
      <c r="L7" s="22"/>
      <c r="M7" s="22"/>
      <c r="N7" s="43" t="s">
        <v>36</v>
      </c>
      <c r="O7" s="169" t="s">
        <v>37</v>
      </c>
      <c r="P7" s="169"/>
      <c r="R7" s="21"/>
      <c r="W7" s="21"/>
      <c r="X7" s="21"/>
      <c r="Y7" s="131" t="s">
        <v>35</v>
      </c>
      <c r="Z7" s="131"/>
      <c r="AA7" s="131"/>
      <c r="AB7" s="131"/>
      <c r="AC7" s="132"/>
      <c r="AD7" s="132"/>
      <c r="AE7" s="132"/>
      <c r="AF7" s="132"/>
    </row>
    <row r="8" spans="2:44" ht="19.5" customHeight="1">
      <c r="R8" s="22"/>
      <c r="Y8" s="133" t="s">
        <v>34</v>
      </c>
      <c r="Z8" s="133"/>
      <c r="AA8" s="133"/>
      <c r="AB8" s="133"/>
      <c r="AC8" s="132"/>
      <c r="AD8" s="132"/>
      <c r="AE8" s="132"/>
      <c r="AF8" s="132"/>
    </row>
    <row r="9" spans="2:44" ht="12" customHeight="1" thickBot="1">
      <c r="B9" s="2"/>
      <c r="C9" s="2"/>
      <c r="D9" s="2"/>
      <c r="E9" s="2"/>
      <c r="F9" s="2"/>
      <c r="G9" s="2"/>
      <c r="H9" s="2"/>
      <c r="I9" s="2"/>
      <c r="J9" s="2"/>
      <c r="K9" s="2"/>
      <c r="L9" s="2"/>
      <c r="M9" s="2"/>
      <c r="N9" s="2"/>
      <c r="O9" s="2"/>
      <c r="P9" s="2"/>
      <c r="Q9" s="2"/>
      <c r="R9" s="2"/>
      <c r="S9" s="2"/>
      <c r="T9" s="2"/>
      <c r="U9" s="2"/>
      <c r="V9" s="2"/>
    </row>
    <row r="10" spans="2:44" ht="16.5" customHeight="1">
      <c r="B10" s="55" t="s">
        <v>23</v>
      </c>
      <c r="C10" s="56" t="s">
        <v>38</v>
      </c>
      <c r="D10" s="143" t="s">
        <v>39</v>
      </c>
      <c r="E10" s="143"/>
      <c r="F10" s="143"/>
      <c r="G10" s="143"/>
      <c r="H10" s="143"/>
      <c r="I10" s="143"/>
      <c r="J10" s="143"/>
      <c r="K10" s="143"/>
      <c r="L10" s="143"/>
      <c r="M10" s="143"/>
      <c r="N10" s="143"/>
      <c r="O10" s="143"/>
      <c r="P10" s="144"/>
      <c r="Q10" s="145" t="s">
        <v>40</v>
      </c>
      <c r="R10" s="143"/>
      <c r="S10" s="143"/>
      <c r="T10" s="143"/>
      <c r="U10" s="143"/>
      <c r="V10" s="143"/>
      <c r="W10" s="143"/>
      <c r="X10" s="143"/>
      <c r="Y10" s="143"/>
      <c r="Z10" s="143"/>
      <c r="AA10" s="143"/>
      <c r="AB10" s="143"/>
      <c r="AC10" s="144"/>
      <c r="AD10" s="4"/>
    </row>
    <row r="11" spans="2:44" ht="13.5" customHeight="1">
      <c r="B11" s="57"/>
      <c r="C11" s="58"/>
      <c r="D11" s="146" t="s">
        <v>41</v>
      </c>
      <c r="E11" s="146"/>
      <c r="F11" s="146"/>
      <c r="G11" s="146"/>
      <c r="H11" s="146"/>
      <c r="I11" s="146"/>
      <c r="J11" s="147" t="s">
        <v>42</v>
      </c>
      <c r="K11" s="146"/>
      <c r="L11" s="148"/>
      <c r="M11" s="149" t="s">
        <v>43</v>
      </c>
      <c r="N11" s="150" t="s">
        <v>44</v>
      </c>
      <c r="O11" s="151"/>
      <c r="P11" s="152" t="s">
        <v>45</v>
      </c>
      <c r="Q11" s="154" t="s">
        <v>46</v>
      </c>
      <c r="R11" s="146"/>
      <c r="S11" s="146"/>
      <c r="T11" s="146"/>
      <c r="U11" s="146"/>
      <c r="V11" s="146"/>
      <c r="W11" s="147" t="s">
        <v>42</v>
      </c>
      <c r="X11" s="146"/>
      <c r="Y11" s="148"/>
      <c r="Z11" s="149" t="s">
        <v>43</v>
      </c>
      <c r="AA11" s="150" t="s">
        <v>44</v>
      </c>
      <c r="AB11" s="151"/>
      <c r="AC11" s="152" t="s">
        <v>45</v>
      </c>
      <c r="AD11" s="4"/>
      <c r="AE11" s="129" t="s">
        <v>47</v>
      </c>
      <c r="AF11" s="130"/>
    </row>
    <row r="12" spans="2:44" ht="15" customHeight="1">
      <c r="B12" s="59" t="s">
        <v>48</v>
      </c>
      <c r="C12" s="58" t="s">
        <v>23</v>
      </c>
      <c r="D12" s="62" t="s">
        <v>49</v>
      </c>
      <c r="E12" s="62"/>
      <c r="F12" s="62" t="s">
        <v>50</v>
      </c>
      <c r="G12" s="60" t="s">
        <v>51</v>
      </c>
      <c r="H12" s="60" t="s">
        <v>52</v>
      </c>
      <c r="I12" s="61" t="s">
        <v>53</v>
      </c>
      <c r="J12" s="60" t="s">
        <v>51</v>
      </c>
      <c r="K12" s="60" t="s">
        <v>52</v>
      </c>
      <c r="L12" s="61" t="s">
        <v>53</v>
      </c>
      <c r="M12" s="60" t="s">
        <v>51</v>
      </c>
      <c r="N12" s="60" t="s">
        <v>52</v>
      </c>
      <c r="O12" s="61" t="s">
        <v>53</v>
      </c>
      <c r="P12" s="153"/>
      <c r="Q12" s="63" t="s">
        <v>49</v>
      </c>
      <c r="R12" s="62"/>
      <c r="S12" s="62" t="s">
        <v>50</v>
      </c>
      <c r="T12" s="60" t="s">
        <v>51</v>
      </c>
      <c r="U12" s="60" t="s">
        <v>52</v>
      </c>
      <c r="V12" s="61" t="s">
        <v>53</v>
      </c>
      <c r="W12" s="60" t="s">
        <v>51</v>
      </c>
      <c r="X12" s="60" t="s">
        <v>52</v>
      </c>
      <c r="Y12" s="61" t="s">
        <v>53</v>
      </c>
      <c r="Z12" s="60" t="s">
        <v>51</v>
      </c>
      <c r="AA12" s="60" t="s">
        <v>52</v>
      </c>
      <c r="AB12" s="61" t="s">
        <v>53</v>
      </c>
      <c r="AC12" s="153"/>
      <c r="AD12" s="4"/>
      <c r="AE12" s="129"/>
      <c r="AF12" s="130"/>
    </row>
    <row r="13" spans="2:44" ht="15" customHeight="1">
      <c r="B13" s="3" cm="1">
        <f t="array" ref="B13">IFERROR(IF(INDEX(リスト!$E$3:$P$33,ROW()-12,MATCH(MONTH($E$5),リスト!$E$2:$P$2,0))="","",INDEX(リスト!$E$3:$P$33,ROW()-12,MATCH(MONTH($E$5),リスト!$E$2:$P$2,0))),"")</f>
        <v>1</v>
      </c>
      <c r="C13" s="42" t="str">
        <f>IF(B13="","",IFERROR(VLOOKUP(E5,期間,3,0),""))</f>
        <v/>
      </c>
      <c r="D13" s="64"/>
      <c r="E13" s="70" t="s">
        <v>54</v>
      </c>
      <c r="F13" s="64"/>
      <c r="G13" s="23" t="s">
        <v>55</v>
      </c>
      <c r="H13" s="9">
        <f>F13-D13</f>
        <v>0</v>
      </c>
      <c r="I13" s="13" t="s">
        <v>56</v>
      </c>
      <c r="J13" s="23" t="s">
        <v>55</v>
      </c>
      <c r="K13" s="64"/>
      <c r="L13" s="13" t="s">
        <v>56</v>
      </c>
      <c r="M13" s="23" t="s">
        <v>55</v>
      </c>
      <c r="N13" s="9">
        <f>H13-K13</f>
        <v>0</v>
      </c>
      <c r="O13" s="13" t="s">
        <v>56</v>
      </c>
      <c r="P13" s="7"/>
      <c r="Q13" s="64"/>
      <c r="R13" s="70" t="s">
        <v>54</v>
      </c>
      <c r="S13" s="64"/>
      <c r="T13" s="23" t="s">
        <v>55</v>
      </c>
      <c r="U13" s="9">
        <f>S13-Q13</f>
        <v>0</v>
      </c>
      <c r="V13" s="13" t="s">
        <v>56</v>
      </c>
      <c r="W13" s="23" t="s">
        <v>55</v>
      </c>
      <c r="X13" s="64"/>
      <c r="Y13" s="13" t="s">
        <v>56</v>
      </c>
      <c r="Z13" s="23" t="s">
        <v>55</v>
      </c>
      <c r="AA13" s="9">
        <f>U13-X13</f>
        <v>0</v>
      </c>
      <c r="AB13" s="13" t="s">
        <v>56</v>
      </c>
      <c r="AC13" s="46"/>
      <c r="AD13" s="5"/>
      <c r="AE13" s="157" t="s">
        <v>57</v>
      </c>
      <c r="AF13" s="155"/>
      <c r="AG13" s="16"/>
      <c r="AH13" s="2"/>
      <c r="AI13" s="19"/>
      <c r="AJ13" s="2"/>
      <c r="AK13" s="17"/>
      <c r="AL13" s="2"/>
      <c r="AM13" s="4"/>
      <c r="AN13" s="15"/>
      <c r="AO13" s="2"/>
      <c r="AP13" s="2"/>
      <c r="AQ13" s="17"/>
      <c r="AR13" s="2"/>
    </row>
    <row r="14" spans="2:44" ht="15" customHeight="1">
      <c r="B14" s="3" cm="1">
        <f t="array" ref="B14">IFERROR(IF(INDEX(リスト!$E$3:$P$33,ROW()-12,MATCH(MONTH($E$5),リスト!$E$2:$P$2,0))="","",INDEX(リスト!$E$3:$P$33,ROW()-12,MATCH(MONTH($E$5),リスト!$E$2:$P$2,0))),"")</f>
        <v>2</v>
      </c>
      <c r="C14" s="24" t="str">
        <f t="shared" ref="C14:C43" si="0">IF(B14="","",IFERROR(VLOOKUP(C13,曜日変換,2,0),""))</f>
        <v/>
      </c>
      <c r="D14" s="64"/>
      <c r="E14" s="70" t="s">
        <v>54</v>
      </c>
      <c r="F14" s="64"/>
      <c r="G14" s="23" t="s">
        <v>55</v>
      </c>
      <c r="H14" s="9">
        <f t="shared" ref="H14:H43" si="1">F14-D14</f>
        <v>0</v>
      </c>
      <c r="I14" s="13" t="s">
        <v>56</v>
      </c>
      <c r="J14" s="23" t="s">
        <v>55</v>
      </c>
      <c r="K14" s="64"/>
      <c r="L14" s="13" t="s">
        <v>56</v>
      </c>
      <c r="M14" s="23" t="s">
        <v>55</v>
      </c>
      <c r="N14" s="9">
        <f t="shared" ref="N14:N43" si="2">H14-K14</f>
        <v>0</v>
      </c>
      <c r="O14" s="13" t="s">
        <v>56</v>
      </c>
      <c r="P14" s="7"/>
      <c r="Q14" s="64"/>
      <c r="R14" s="70" t="s">
        <v>54</v>
      </c>
      <c r="S14" s="64"/>
      <c r="T14" s="23" t="s">
        <v>55</v>
      </c>
      <c r="U14" s="9">
        <f t="shared" ref="U14:U43" si="3">S14-Q14</f>
        <v>0</v>
      </c>
      <c r="V14" s="13" t="s">
        <v>56</v>
      </c>
      <c r="W14" s="23" t="s">
        <v>55</v>
      </c>
      <c r="X14" s="64"/>
      <c r="Y14" s="13" t="s">
        <v>56</v>
      </c>
      <c r="Z14" s="23" t="s">
        <v>55</v>
      </c>
      <c r="AA14" s="9">
        <f t="shared" ref="AA14:AA43" si="4">U14-X14</f>
        <v>0</v>
      </c>
      <c r="AB14" s="13" t="s">
        <v>56</v>
      </c>
      <c r="AC14" s="46"/>
      <c r="AD14" s="5"/>
      <c r="AE14" s="158"/>
      <c r="AF14" s="156"/>
      <c r="AG14" s="16"/>
      <c r="AH14" s="2"/>
      <c r="AI14" s="12"/>
      <c r="AJ14" s="2"/>
      <c r="AK14" s="17"/>
      <c r="AL14" s="2"/>
      <c r="AM14" s="4"/>
      <c r="AN14" s="15"/>
      <c r="AO14" s="2"/>
      <c r="AP14" s="2"/>
      <c r="AQ14" s="17"/>
      <c r="AR14" s="2"/>
    </row>
    <row r="15" spans="2:44" ht="15" customHeight="1">
      <c r="B15" s="3" cm="1">
        <f t="array" ref="B15">IFERROR(IF(INDEX(リスト!$E$3:$P$33,ROW()-12,MATCH(MONTH($E$5),リスト!$E$2:$P$2,0))="","",INDEX(リスト!$E$3:$P$33,ROW()-12,MATCH(MONTH($E$5),リスト!$E$2:$P$2,0))),"")</f>
        <v>3</v>
      </c>
      <c r="C15" s="24" t="str">
        <f t="shared" si="0"/>
        <v/>
      </c>
      <c r="D15" s="64"/>
      <c r="E15" s="70" t="s">
        <v>54</v>
      </c>
      <c r="F15" s="64"/>
      <c r="G15" s="23" t="s">
        <v>55</v>
      </c>
      <c r="H15" s="9">
        <f t="shared" si="1"/>
        <v>0</v>
      </c>
      <c r="I15" s="13" t="s">
        <v>56</v>
      </c>
      <c r="J15" s="23" t="s">
        <v>55</v>
      </c>
      <c r="K15" s="64"/>
      <c r="L15" s="13" t="s">
        <v>56</v>
      </c>
      <c r="M15" s="23" t="s">
        <v>55</v>
      </c>
      <c r="N15" s="9">
        <f t="shared" si="2"/>
        <v>0</v>
      </c>
      <c r="O15" s="13" t="s">
        <v>56</v>
      </c>
      <c r="P15" s="7"/>
      <c r="Q15" s="64"/>
      <c r="R15" s="70" t="s">
        <v>54</v>
      </c>
      <c r="S15" s="64"/>
      <c r="T15" s="23" t="s">
        <v>55</v>
      </c>
      <c r="U15" s="9">
        <f t="shared" si="3"/>
        <v>0</v>
      </c>
      <c r="V15" s="13" t="s">
        <v>56</v>
      </c>
      <c r="W15" s="23" t="s">
        <v>55</v>
      </c>
      <c r="X15" s="64"/>
      <c r="Y15" s="13" t="s">
        <v>56</v>
      </c>
      <c r="Z15" s="23" t="s">
        <v>55</v>
      </c>
      <c r="AA15" s="9">
        <f t="shared" si="4"/>
        <v>0</v>
      </c>
      <c r="AB15" s="13" t="s">
        <v>56</v>
      </c>
      <c r="AC15" s="46"/>
      <c r="AD15" s="5"/>
      <c r="AE15" s="157" t="s">
        <v>58</v>
      </c>
      <c r="AF15" s="155"/>
      <c r="AG15" s="16"/>
      <c r="AH15" s="2"/>
      <c r="AI15" s="12"/>
      <c r="AJ15" s="2"/>
      <c r="AK15" s="17"/>
      <c r="AL15" s="2"/>
      <c r="AM15" s="4"/>
      <c r="AN15" s="15"/>
      <c r="AO15" s="2"/>
      <c r="AP15" s="2"/>
      <c r="AQ15" s="17"/>
      <c r="AR15" s="2"/>
    </row>
    <row r="16" spans="2:44" ht="15" customHeight="1">
      <c r="B16" s="3" cm="1">
        <f t="array" ref="B16">IFERROR(IF(INDEX(リスト!$E$3:$P$33,ROW()-12,MATCH(MONTH($E$5),リスト!$E$2:$P$2,0))="","",INDEX(リスト!$E$3:$P$33,ROW()-12,MATCH(MONTH($E$5),リスト!$E$2:$P$2,0))),"")</f>
        <v>4</v>
      </c>
      <c r="C16" s="24" t="str">
        <f t="shared" si="0"/>
        <v/>
      </c>
      <c r="D16" s="64"/>
      <c r="E16" s="70" t="s">
        <v>54</v>
      </c>
      <c r="F16" s="64"/>
      <c r="G16" s="23" t="s">
        <v>55</v>
      </c>
      <c r="H16" s="9">
        <f t="shared" si="1"/>
        <v>0</v>
      </c>
      <c r="I16" s="13" t="s">
        <v>56</v>
      </c>
      <c r="J16" s="23" t="s">
        <v>55</v>
      </c>
      <c r="K16" s="64"/>
      <c r="L16" s="13" t="s">
        <v>56</v>
      </c>
      <c r="M16" s="23" t="s">
        <v>55</v>
      </c>
      <c r="N16" s="9">
        <f t="shared" si="2"/>
        <v>0</v>
      </c>
      <c r="O16" s="13" t="s">
        <v>56</v>
      </c>
      <c r="P16" s="7"/>
      <c r="Q16" s="64"/>
      <c r="R16" s="70" t="s">
        <v>54</v>
      </c>
      <c r="S16" s="64"/>
      <c r="T16" s="23" t="s">
        <v>55</v>
      </c>
      <c r="U16" s="9">
        <f t="shared" si="3"/>
        <v>0</v>
      </c>
      <c r="V16" s="13" t="s">
        <v>56</v>
      </c>
      <c r="W16" s="23" t="s">
        <v>55</v>
      </c>
      <c r="X16" s="64"/>
      <c r="Y16" s="13" t="s">
        <v>56</v>
      </c>
      <c r="Z16" s="23" t="s">
        <v>55</v>
      </c>
      <c r="AA16" s="9">
        <f t="shared" si="4"/>
        <v>0</v>
      </c>
      <c r="AB16" s="13" t="s">
        <v>56</v>
      </c>
      <c r="AC16" s="46"/>
      <c r="AD16" s="5"/>
      <c r="AE16" s="158"/>
      <c r="AF16" s="156"/>
      <c r="AG16" s="16"/>
      <c r="AH16" s="2"/>
      <c r="AI16" s="12"/>
      <c r="AJ16" s="2"/>
      <c r="AK16" s="17"/>
      <c r="AL16" s="2"/>
      <c r="AM16" s="4"/>
      <c r="AN16" s="15"/>
      <c r="AO16" s="2"/>
      <c r="AP16" s="2"/>
      <c r="AQ16" s="17"/>
      <c r="AR16" s="2"/>
    </row>
    <row r="17" spans="2:44" ht="15" customHeight="1">
      <c r="B17" s="3" cm="1">
        <f t="array" ref="B17">IFERROR(IF(INDEX(リスト!$E$3:$P$33,ROW()-12,MATCH(MONTH($E$5),リスト!$E$2:$P$2,0))="","",INDEX(リスト!$E$3:$P$33,ROW()-12,MATCH(MONTH($E$5),リスト!$E$2:$P$2,0))),"")</f>
        <v>5</v>
      </c>
      <c r="C17" s="24" t="str">
        <f t="shared" si="0"/>
        <v/>
      </c>
      <c r="D17" s="64"/>
      <c r="E17" s="70" t="s">
        <v>54</v>
      </c>
      <c r="F17" s="64"/>
      <c r="G17" s="23" t="s">
        <v>55</v>
      </c>
      <c r="H17" s="9">
        <f t="shared" si="1"/>
        <v>0</v>
      </c>
      <c r="I17" s="13" t="s">
        <v>56</v>
      </c>
      <c r="J17" s="23" t="s">
        <v>55</v>
      </c>
      <c r="K17" s="64"/>
      <c r="L17" s="13" t="s">
        <v>56</v>
      </c>
      <c r="M17" s="23" t="s">
        <v>55</v>
      </c>
      <c r="N17" s="9">
        <f t="shared" si="2"/>
        <v>0</v>
      </c>
      <c r="O17" s="13" t="s">
        <v>56</v>
      </c>
      <c r="P17" s="7"/>
      <c r="Q17" s="64"/>
      <c r="R17" s="70" t="s">
        <v>54</v>
      </c>
      <c r="S17" s="64"/>
      <c r="T17" s="23" t="s">
        <v>55</v>
      </c>
      <c r="U17" s="9">
        <f t="shared" si="3"/>
        <v>0</v>
      </c>
      <c r="V17" s="13" t="s">
        <v>56</v>
      </c>
      <c r="W17" s="23" t="s">
        <v>55</v>
      </c>
      <c r="X17" s="64"/>
      <c r="Y17" s="13" t="s">
        <v>56</v>
      </c>
      <c r="Z17" s="23" t="s">
        <v>55</v>
      </c>
      <c r="AA17" s="9">
        <f t="shared" si="4"/>
        <v>0</v>
      </c>
      <c r="AB17" s="13" t="s">
        <v>56</v>
      </c>
      <c r="AC17" s="46"/>
      <c r="AD17" s="5"/>
      <c r="AE17" s="157" t="s">
        <v>59</v>
      </c>
      <c r="AF17" s="155"/>
      <c r="AG17" s="16"/>
      <c r="AH17" s="2"/>
      <c r="AI17" s="12"/>
      <c r="AJ17" s="2"/>
      <c r="AK17" s="17"/>
      <c r="AL17" s="2"/>
      <c r="AM17" s="4"/>
      <c r="AN17" s="15"/>
      <c r="AO17" s="2"/>
      <c r="AP17" s="2"/>
      <c r="AQ17" s="17"/>
      <c r="AR17" s="2"/>
    </row>
    <row r="18" spans="2:44" ht="15" customHeight="1">
      <c r="B18" s="3" cm="1">
        <f t="array" ref="B18">IFERROR(IF(INDEX(リスト!$E$3:$P$33,ROW()-12,MATCH(MONTH($E$5),リスト!$E$2:$P$2,0))="","",INDEX(リスト!$E$3:$P$33,ROW()-12,MATCH(MONTH($E$5),リスト!$E$2:$P$2,0))),"")</f>
        <v>6</v>
      </c>
      <c r="C18" s="24" t="str">
        <f t="shared" si="0"/>
        <v/>
      </c>
      <c r="D18" s="64"/>
      <c r="E18" s="70" t="s">
        <v>54</v>
      </c>
      <c r="F18" s="64"/>
      <c r="G18" s="23" t="s">
        <v>55</v>
      </c>
      <c r="H18" s="9">
        <f t="shared" si="1"/>
        <v>0</v>
      </c>
      <c r="I18" s="13" t="s">
        <v>56</v>
      </c>
      <c r="J18" s="23" t="s">
        <v>55</v>
      </c>
      <c r="K18" s="64"/>
      <c r="L18" s="13" t="s">
        <v>56</v>
      </c>
      <c r="M18" s="23" t="s">
        <v>55</v>
      </c>
      <c r="N18" s="9">
        <f t="shared" si="2"/>
        <v>0</v>
      </c>
      <c r="O18" s="13" t="s">
        <v>56</v>
      </c>
      <c r="P18" s="7"/>
      <c r="Q18" s="64"/>
      <c r="R18" s="70" t="s">
        <v>54</v>
      </c>
      <c r="S18" s="64"/>
      <c r="T18" s="23" t="s">
        <v>55</v>
      </c>
      <c r="U18" s="9">
        <f t="shared" si="3"/>
        <v>0</v>
      </c>
      <c r="V18" s="13" t="s">
        <v>56</v>
      </c>
      <c r="W18" s="23" t="s">
        <v>55</v>
      </c>
      <c r="X18" s="64"/>
      <c r="Y18" s="13" t="s">
        <v>56</v>
      </c>
      <c r="Z18" s="23" t="s">
        <v>55</v>
      </c>
      <c r="AA18" s="9">
        <f t="shared" si="4"/>
        <v>0</v>
      </c>
      <c r="AB18" s="13" t="s">
        <v>56</v>
      </c>
      <c r="AC18" s="46"/>
      <c r="AD18" s="5"/>
      <c r="AE18" s="158"/>
      <c r="AF18" s="156"/>
      <c r="AG18" s="16"/>
      <c r="AH18" s="2"/>
      <c r="AI18" s="12"/>
      <c r="AJ18" s="2"/>
      <c r="AK18" s="17"/>
      <c r="AL18" s="2"/>
      <c r="AM18" s="4"/>
      <c r="AN18" s="15"/>
      <c r="AO18" s="2"/>
      <c r="AP18" s="2"/>
      <c r="AQ18" s="17"/>
      <c r="AR18" s="2"/>
    </row>
    <row r="19" spans="2:44" ht="15" customHeight="1">
      <c r="B19" s="3" cm="1">
        <f t="array" ref="B19">IFERROR(IF(INDEX(リスト!$E$3:$P$33,ROW()-12,MATCH(MONTH($E$5),リスト!$E$2:$P$2,0))="","",INDEX(リスト!$E$3:$P$33,ROW()-12,MATCH(MONTH($E$5),リスト!$E$2:$P$2,0))),"")</f>
        <v>7</v>
      </c>
      <c r="C19" s="24" t="str">
        <f t="shared" si="0"/>
        <v/>
      </c>
      <c r="D19" s="64"/>
      <c r="E19" s="70" t="s">
        <v>54</v>
      </c>
      <c r="F19" s="64"/>
      <c r="G19" s="23" t="s">
        <v>55</v>
      </c>
      <c r="H19" s="9">
        <f t="shared" si="1"/>
        <v>0</v>
      </c>
      <c r="I19" s="13" t="s">
        <v>56</v>
      </c>
      <c r="J19" s="23" t="s">
        <v>55</v>
      </c>
      <c r="K19" s="64"/>
      <c r="L19" s="13" t="s">
        <v>56</v>
      </c>
      <c r="M19" s="23" t="s">
        <v>55</v>
      </c>
      <c r="N19" s="9">
        <f t="shared" si="2"/>
        <v>0</v>
      </c>
      <c r="O19" s="13" t="s">
        <v>56</v>
      </c>
      <c r="P19" s="7"/>
      <c r="Q19" s="64"/>
      <c r="R19" s="70" t="s">
        <v>54</v>
      </c>
      <c r="S19" s="64"/>
      <c r="T19" s="23" t="s">
        <v>55</v>
      </c>
      <c r="U19" s="9">
        <f t="shared" si="3"/>
        <v>0</v>
      </c>
      <c r="V19" s="13" t="s">
        <v>56</v>
      </c>
      <c r="W19" s="23" t="s">
        <v>55</v>
      </c>
      <c r="X19" s="64"/>
      <c r="Y19" s="13" t="s">
        <v>56</v>
      </c>
      <c r="Z19" s="23" t="s">
        <v>55</v>
      </c>
      <c r="AA19" s="9">
        <f t="shared" si="4"/>
        <v>0</v>
      </c>
      <c r="AB19" s="13" t="s">
        <v>56</v>
      </c>
      <c r="AC19" s="46"/>
      <c r="AD19" s="5"/>
      <c r="AE19" s="157" t="s">
        <v>60</v>
      </c>
      <c r="AF19" s="155"/>
      <c r="AG19" s="16"/>
      <c r="AH19" s="2"/>
      <c r="AI19" s="12"/>
      <c r="AJ19" s="2"/>
      <c r="AK19" s="17"/>
      <c r="AL19" s="2"/>
      <c r="AM19" s="4"/>
      <c r="AN19" s="15"/>
      <c r="AO19" s="2"/>
      <c r="AP19" s="2"/>
      <c r="AQ19" s="17"/>
      <c r="AR19" s="2"/>
    </row>
    <row r="20" spans="2:44" ht="15" customHeight="1">
      <c r="B20" s="3" cm="1">
        <f t="array" ref="B20">IFERROR(IF(INDEX(リスト!$E$3:$P$33,ROW()-12,MATCH(MONTH($E$5),リスト!$E$2:$P$2,0))="","",INDEX(リスト!$E$3:$P$33,ROW()-12,MATCH(MONTH($E$5),リスト!$E$2:$P$2,0))),"")</f>
        <v>8</v>
      </c>
      <c r="C20" s="24" t="str">
        <f t="shared" si="0"/>
        <v/>
      </c>
      <c r="D20" s="64"/>
      <c r="E20" s="70" t="s">
        <v>54</v>
      </c>
      <c r="F20" s="64"/>
      <c r="G20" s="23" t="s">
        <v>55</v>
      </c>
      <c r="H20" s="9">
        <f t="shared" si="1"/>
        <v>0</v>
      </c>
      <c r="I20" s="13" t="s">
        <v>56</v>
      </c>
      <c r="J20" s="23" t="s">
        <v>55</v>
      </c>
      <c r="K20" s="64"/>
      <c r="L20" s="13" t="s">
        <v>56</v>
      </c>
      <c r="M20" s="23" t="s">
        <v>55</v>
      </c>
      <c r="N20" s="9">
        <f t="shared" si="2"/>
        <v>0</v>
      </c>
      <c r="O20" s="13" t="s">
        <v>56</v>
      </c>
      <c r="P20" s="7"/>
      <c r="Q20" s="64"/>
      <c r="R20" s="70" t="s">
        <v>54</v>
      </c>
      <c r="S20" s="64"/>
      <c r="T20" s="23" t="s">
        <v>55</v>
      </c>
      <c r="U20" s="9">
        <f t="shared" si="3"/>
        <v>0</v>
      </c>
      <c r="V20" s="13" t="s">
        <v>56</v>
      </c>
      <c r="W20" s="23" t="s">
        <v>55</v>
      </c>
      <c r="X20" s="64"/>
      <c r="Y20" s="13" t="s">
        <v>56</v>
      </c>
      <c r="Z20" s="23" t="s">
        <v>55</v>
      </c>
      <c r="AA20" s="9">
        <f t="shared" si="4"/>
        <v>0</v>
      </c>
      <c r="AB20" s="13" t="s">
        <v>56</v>
      </c>
      <c r="AC20" s="46"/>
      <c r="AD20" s="5"/>
      <c r="AE20" s="158"/>
      <c r="AF20" s="156"/>
      <c r="AG20" s="16"/>
      <c r="AH20" s="2"/>
      <c r="AI20" s="12"/>
      <c r="AJ20" s="2"/>
      <c r="AK20" s="17"/>
      <c r="AL20" s="2"/>
      <c r="AM20" s="4"/>
      <c r="AN20" s="15"/>
      <c r="AO20" s="2"/>
      <c r="AP20" s="2"/>
      <c r="AQ20" s="17"/>
      <c r="AR20" s="2"/>
    </row>
    <row r="21" spans="2:44" ht="15" customHeight="1">
      <c r="B21" s="3" cm="1">
        <f t="array" ref="B21">IFERROR(IF(INDEX(リスト!$E$3:$P$33,ROW()-12,MATCH(MONTH($E$5),リスト!$E$2:$P$2,0))="","",INDEX(リスト!$E$3:$P$33,ROW()-12,MATCH(MONTH($E$5),リスト!$E$2:$P$2,0))),"")</f>
        <v>9</v>
      </c>
      <c r="C21" s="24" t="str">
        <f t="shared" si="0"/>
        <v/>
      </c>
      <c r="D21" s="64"/>
      <c r="E21" s="70" t="s">
        <v>54</v>
      </c>
      <c r="F21" s="64"/>
      <c r="G21" s="23" t="s">
        <v>55</v>
      </c>
      <c r="H21" s="9">
        <f t="shared" si="1"/>
        <v>0</v>
      </c>
      <c r="I21" s="13" t="s">
        <v>56</v>
      </c>
      <c r="J21" s="23" t="s">
        <v>55</v>
      </c>
      <c r="K21" s="64"/>
      <c r="L21" s="13" t="s">
        <v>56</v>
      </c>
      <c r="M21" s="23" t="s">
        <v>55</v>
      </c>
      <c r="N21" s="9">
        <f t="shared" si="2"/>
        <v>0</v>
      </c>
      <c r="O21" s="13" t="s">
        <v>56</v>
      </c>
      <c r="P21" s="7"/>
      <c r="Q21" s="64"/>
      <c r="R21" s="70" t="s">
        <v>54</v>
      </c>
      <c r="S21" s="64"/>
      <c r="T21" s="23" t="s">
        <v>55</v>
      </c>
      <c r="U21" s="9">
        <f t="shared" si="3"/>
        <v>0</v>
      </c>
      <c r="V21" s="13" t="s">
        <v>56</v>
      </c>
      <c r="W21" s="23" t="s">
        <v>55</v>
      </c>
      <c r="X21" s="64"/>
      <c r="Y21" s="13" t="s">
        <v>56</v>
      </c>
      <c r="Z21" s="23" t="s">
        <v>55</v>
      </c>
      <c r="AA21" s="9">
        <f t="shared" si="4"/>
        <v>0</v>
      </c>
      <c r="AB21" s="13" t="s">
        <v>56</v>
      </c>
      <c r="AC21" s="46"/>
      <c r="AD21" s="5"/>
      <c r="AE21" s="157" t="s">
        <v>61</v>
      </c>
      <c r="AF21" s="155"/>
      <c r="AG21" s="16"/>
      <c r="AH21" s="2"/>
      <c r="AI21" s="12"/>
      <c r="AJ21" s="2"/>
      <c r="AK21" s="17"/>
      <c r="AL21" s="2"/>
      <c r="AM21" s="4"/>
      <c r="AN21" s="15"/>
      <c r="AO21" s="2"/>
      <c r="AP21" s="2"/>
      <c r="AQ21" s="17"/>
      <c r="AR21" s="2"/>
    </row>
    <row r="22" spans="2:44" ht="15" customHeight="1">
      <c r="B22" s="3" cm="1">
        <f t="array" ref="B22">IFERROR(IF(INDEX(リスト!$E$3:$P$33,ROW()-12,MATCH(MONTH($E$5),リスト!$E$2:$P$2,0))="","",INDEX(リスト!$E$3:$P$33,ROW()-12,MATCH(MONTH($E$5),リスト!$E$2:$P$2,0))),"")</f>
        <v>10</v>
      </c>
      <c r="C22" s="24" t="str">
        <f t="shared" si="0"/>
        <v/>
      </c>
      <c r="D22" s="64"/>
      <c r="E22" s="70" t="s">
        <v>54</v>
      </c>
      <c r="F22" s="64"/>
      <c r="G22" s="23" t="s">
        <v>55</v>
      </c>
      <c r="H22" s="9">
        <f t="shared" si="1"/>
        <v>0</v>
      </c>
      <c r="I22" s="13" t="s">
        <v>56</v>
      </c>
      <c r="J22" s="23" t="s">
        <v>55</v>
      </c>
      <c r="K22" s="64"/>
      <c r="L22" s="13" t="s">
        <v>56</v>
      </c>
      <c r="M22" s="23" t="s">
        <v>55</v>
      </c>
      <c r="N22" s="9">
        <f t="shared" si="2"/>
        <v>0</v>
      </c>
      <c r="O22" s="13" t="s">
        <v>56</v>
      </c>
      <c r="P22" s="7"/>
      <c r="Q22" s="64"/>
      <c r="R22" s="70" t="s">
        <v>54</v>
      </c>
      <c r="S22" s="64"/>
      <c r="T22" s="23" t="s">
        <v>55</v>
      </c>
      <c r="U22" s="9">
        <f t="shared" si="3"/>
        <v>0</v>
      </c>
      <c r="V22" s="13" t="s">
        <v>56</v>
      </c>
      <c r="W22" s="23" t="s">
        <v>55</v>
      </c>
      <c r="X22" s="64"/>
      <c r="Y22" s="13" t="s">
        <v>56</v>
      </c>
      <c r="Z22" s="23" t="s">
        <v>55</v>
      </c>
      <c r="AA22" s="9">
        <f t="shared" si="4"/>
        <v>0</v>
      </c>
      <c r="AB22" s="13" t="s">
        <v>56</v>
      </c>
      <c r="AC22" s="46"/>
      <c r="AD22" s="5"/>
      <c r="AE22" s="158"/>
      <c r="AF22" s="156"/>
      <c r="AG22" s="16"/>
      <c r="AH22" s="2"/>
      <c r="AI22" s="12"/>
      <c r="AJ22" s="2"/>
      <c r="AK22" s="17"/>
      <c r="AL22" s="2"/>
      <c r="AM22" s="4"/>
      <c r="AN22" s="15"/>
      <c r="AO22" s="2"/>
      <c r="AP22" s="2"/>
      <c r="AQ22" s="17"/>
      <c r="AR22" s="2"/>
    </row>
    <row r="23" spans="2:44" ht="15" customHeight="1">
      <c r="B23" s="3" cm="1">
        <f t="array" ref="B23">IFERROR(IF(INDEX(リスト!$E$3:$P$33,ROW()-12,MATCH(MONTH($E$5),リスト!$E$2:$P$2,0))="","",INDEX(リスト!$E$3:$P$33,ROW()-12,MATCH(MONTH($E$5),リスト!$E$2:$P$2,0))),"")</f>
        <v>11</v>
      </c>
      <c r="C23" s="24" t="str">
        <f t="shared" si="0"/>
        <v/>
      </c>
      <c r="D23" s="64"/>
      <c r="E23" s="70" t="s">
        <v>54</v>
      </c>
      <c r="F23" s="64"/>
      <c r="G23" s="23" t="s">
        <v>55</v>
      </c>
      <c r="H23" s="9">
        <f t="shared" si="1"/>
        <v>0</v>
      </c>
      <c r="I23" s="13" t="s">
        <v>56</v>
      </c>
      <c r="J23" s="23" t="s">
        <v>55</v>
      </c>
      <c r="K23" s="64"/>
      <c r="L23" s="13" t="s">
        <v>56</v>
      </c>
      <c r="M23" s="23" t="s">
        <v>55</v>
      </c>
      <c r="N23" s="9">
        <f t="shared" si="2"/>
        <v>0</v>
      </c>
      <c r="O23" s="13" t="s">
        <v>56</v>
      </c>
      <c r="P23" s="7"/>
      <c r="Q23" s="64"/>
      <c r="R23" s="70" t="s">
        <v>54</v>
      </c>
      <c r="S23" s="64"/>
      <c r="T23" s="23" t="s">
        <v>55</v>
      </c>
      <c r="U23" s="9">
        <f t="shared" si="3"/>
        <v>0</v>
      </c>
      <c r="V23" s="13" t="s">
        <v>56</v>
      </c>
      <c r="W23" s="23" t="s">
        <v>55</v>
      </c>
      <c r="X23" s="64"/>
      <c r="Y23" s="13" t="s">
        <v>56</v>
      </c>
      <c r="Z23" s="23" t="s">
        <v>55</v>
      </c>
      <c r="AA23" s="9">
        <f t="shared" si="4"/>
        <v>0</v>
      </c>
      <c r="AB23" s="13" t="s">
        <v>56</v>
      </c>
      <c r="AC23" s="46"/>
      <c r="AD23" s="5"/>
      <c r="AE23" s="157" t="s">
        <v>62</v>
      </c>
      <c r="AF23" s="155"/>
      <c r="AI23" s="12"/>
    </row>
    <row r="24" spans="2:44" ht="15" customHeight="1">
      <c r="B24" s="3" cm="1">
        <f t="array" ref="B24">IFERROR(IF(INDEX(リスト!$E$3:$P$33,ROW()-12,MATCH(MONTH($E$5),リスト!$E$2:$P$2,0))="","",INDEX(リスト!$E$3:$P$33,ROW()-12,MATCH(MONTH($E$5),リスト!$E$2:$P$2,0))),"")</f>
        <v>12</v>
      </c>
      <c r="C24" s="24" t="str">
        <f t="shared" si="0"/>
        <v/>
      </c>
      <c r="D24" s="64"/>
      <c r="E24" s="70" t="s">
        <v>54</v>
      </c>
      <c r="F24" s="64"/>
      <c r="G24" s="23" t="s">
        <v>55</v>
      </c>
      <c r="H24" s="9">
        <f t="shared" si="1"/>
        <v>0</v>
      </c>
      <c r="I24" s="13" t="s">
        <v>56</v>
      </c>
      <c r="J24" s="23" t="s">
        <v>55</v>
      </c>
      <c r="K24" s="64"/>
      <c r="L24" s="13" t="s">
        <v>56</v>
      </c>
      <c r="M24" s="23" t="s">
        <v>55</v>
      </c>
      <c r="N24" s="9">
        <f t="shared" si="2"/>
        <v>0</v>
      </c>
      <c r="O24" s="13" t="s">
        <v>56</v>
      </c>
      <c r="P24" s="7"/>
      <c r="Q24" s="64"/>
      <c r="R24" s="70" t="s">
        <v>54</v>
      </c>
      <c r="S24" s="64"/>
      <c r="T24" s="23" t="s">
        <v>55</v>
      </c>
      <c r="U24" s="9">
        <f t="shared" si="3"/>
        <v>0</v>
      </c>
      <c r="V24" s="13" t="s">
        <v>56</v>
      </c>
      <c r="W24" s="23" t="s">
        <v>55</v>
      </c>
      <c r="X24" s="64"/>
      <c r="Y24" s="13" t="s">
        <v>56</v>
      </c>
      <c r="Z24" s="23" t="s">
        <v>55</v>
      </c>
      <c r="AA24" s="9">
        <f t="shared" si="4"/>
        <v>0</v>
      </c>
      <c r="AB24" s="13" t="s">
        <v>56</v>
      </c>
      <c r="AC24" s="46"/>
      <c r="AD24" s="5"/>
      <c r="AE24" s="158"/>
      <c r="AF24" s="156"/>
      <c r="AI24" s="12"/>
    </row>
    <row r="25" spans="2:44" ht="15" customHeight="1">
      <c r="B25" s="3" cm="1">
        <f t="array" ref="B25">IFERROR(IF(INDEX(リスト!$E$3:$P$33,ROW()-12,MATCH(MONTH($E$5),リスト!$E$2:$P$2,0))="","",INDEX(リスト!$E$3:$P$33,ROW()-12,MATCH(MONTH($E$5),リスト!$E$2:$P$2,0))),"")</f>
        <v>13</v>
      </c>
      <c r="C25" s="24" t="str">
        <f t="shared" si="0"/>
        <v/>
      </c>
      <c r="D25" s="64"/>
      <c r="E25" s="70" t="s">
        <v>54</v>
      </c>
      <c r="F25" s="64"/>
      <c r="G25" s="23" t="s">
        <v>55</v>
      </c>
      <c r="H25" s="9">
        <f t="shared" si="1"/>
        <v>0</v>
      </c>
      <c r="I25" s="13" t="s">
        <v>56</v>
      </c>
      <c r="J25" s="23" t="s">
        <v>55</v>
      </c>
      <c r="K25" s="64"/>
      <c r="L25" s="13" t="s">
        <v>56</v>
      </c>
      <c r="M25" s="23" t="s">
        <v>55</v>
      </c>
      <c r="N25" s="9">
        <f t="shared" si="2"/>
        <v>0</v>
      </c>
      <c r="O25" s="13" t="s">
        <v>56</v>
      </c>
      <c r="P25" s="7"/>
      <c r="Q25" s="64"/>
      <c r="R25" s="70" t="s">
        <v>54</v>
      </c>
      <c r="S25" s="64"/>
      <c r="T25" s="23" t="s">
        <v>55</v>
      </c>
      <c r="U25" s="9">
        <f t="shared" si="3"/>
        <v>0</v>
      </c>
      <c r="V25" s="13" t="s">
        <v>56</v>
      </c>
      <c r="W25" s="23" t="s">
        <v>55</v>
      </c>
      <c r="X25" s="64"/>
      <c r="Y25" s="13" t="s">
        <v>56</v>
      </c>
      <c r="Z25" s="23" t="s">
        <v>55</v>
      </c>
      <c r="AA25" s="9">
        <f t="shared" si="4"/>
        <v>0</v>
      </c>
      <c r="AB25" s="13" t="s">
        <v>56</v>
      </c>
      <c r="AC25" s="46"/>
      <c r="AD25" s="5"/>
      <c r="AE25" s="157" t="s">
        <v>63</v>
      </c>
      <c r="AF25" s="155"/>
      <c r="AI25" s="12"/>
    </row>
    <row r="26" spans="2:44" ht="15" customHeight="1">
      <c r="B26" s="3" cm="1">
        <f t="array" ref="B26">IFERROR(IF(INDEX(リスト!$E$3:$P$33,ROW()-12,MATCH(MONTH($E$5),リスト!$E$2:$P$2,0))="","",INDEX(リスト!$E$3:$P$33,ROW()-12,MATCH(MONTH($E$5),リスト!$E$2:$P$2,0))),"")</f>
        <v>14</v>
      </c>
      <c r="C26" s="24" t="str">
        <f t="shared" si="0"/>
        <v/>
      </c>
      <c r="D26" s="64"/>
      <c r="E26" s="70" t="s">
        <v>54</v>
      </c>
      <c r="F26" s="64"/>
      <c r="G26" s="23" t="s">
        <v>55</v>
      </c>
      <c r="H26" s="9">
        <f t="shared" si="1"/>
        <v>0</v>
      </c>
      <c r="I26" s="13" t="s">
        <v>56</v>
      </c>
      <c r="J26" s="23" t="s">
        <v>55</v>
      </c>
      <c r="K26" s="64"/>
      <c r="L26" s="13" t="s">
        <v>56</v>
      </c>
      <c r="M26" s="23" t="s">
        <v>55</v>
      </c>
      <c r="N26" s="9">
        <f t="shared" si="2"/>
        <v>0</v>
      </c>
      <c r="O26" s="13" t="s">
        <v>56</v>
      </c>
      <c r="P26" s="7"/>
      <c r="Q26" s="64"/>
      <c r="R26" s="70" t="s">
        <v>54</v>
      </c>
      <c r="S26" s="64"/>
      <c r="T26" s="23" t="s">
        <v>55</v>
      </c>
      <c r="U26" s="9">
        <f t="shared" si="3"/>
        <v>0</v>
      </c>
      <c r="V26" s="13" t="s">
        <v>56</v>
      </c>
      <c r="W26" s="23" t="s">
        <v>55</v>
      </c>
      <c r="X26" s="64"/>
      <c r="Y26" s="13" t="s">
        <v>56</v>
      </c>
      <c r="Z26" s="23" t="s">
        <v>55</v>
      </c>
      <c r="AA26" s="9">
        <f t="shared" si="4"/>
        <v>0</v>
      </c>
      <c r="AB26" s="13" t="s">
        <v>56</v>
      </c>
      <c r="AC26" s="46"/>
      <c r="AD26" s="5"/>
      <c r="AE26" s="158"/>
      <c r="AF26" s="156"/>
      <c r="AI26" s="12"/>
    </row>
    <row r="27" spans="2:44" ht="15" customHeight="1">
      <c r="B27" s="3" cm="1">
        <f t="array" ref="B27">IFERROR(IF(INDEX(リスト!$E$3:$P$33,ROW()-12,MATCH(MONTH($E$5),リスト!$E$2:$P$2,0))="","",INDEX(リスト!$E$3:$P$33,ROW()-12,MATCH(MONTH($E$5),リスト!$E$2:$P$2,0))),"")</f>
        <v>15</v>
      </c>
      <c r="C27" s="24" t="str">
        <f t="shared" si="0"/>
        <v/>
      </c>
      <c r="D27" s="64"/>
      <c r="E27" s="70" t="s">
        <v>54</v>
      </c>
      <c r="F27" s="64"/>
      <c r="G27" s="23" t="s">
        <v>55</v>
      </c>
      <c r="H27" s="9">
        <f t="shared" si="1"/>
        <v>0</v>
      </c>
      <c r="I27" s="13" t="s">
        <v>56</v>
      </c>
      <c r="J27" s="23" t="s">
        <v>55</v>
      </c>
      <c r="K27" s="64"/>
      <c r="L27" s="13" t="s">
        <v>56</v>
      </c>
      <c r="M27" s="23" t="s">
        <v>55</v>
      </c>
      <c r="N27" s="9">
        <f t="shared" si="2"/>
        <v>0</v>
      </c>
      <c r="O27" s="13" t="s">
        <v>56</v>
      </c>
      <c r="P27" s="7"/>
      <c r="Q27" s="64"/>
      <c r="R27" s="70" t="s">
        <v>54</v>
      </c>
      <c r="S27" s="64"/>
      <c r="T27" s="23" t="s">
        <v>55</v>
      </c>
      <c r="U27" s="9">
        <f t="shared" si="3"/>
        <v>0</v>
      </c>
      <c r="V27" s="13" t="s">
        <v>56</v>
      </c>
      <c r="W27" s="23" t="s">
        <v>55</v>
      </c>
      <c r="X27" s="64"/>
      <c r="Y27" s="13" t="s">
        <v>56</v>
      </c>
      <c r="Z27" s="23" t="s">
        <v>55</v>
      </c>
      <c r="AA27" s="9">
        <f t="shared" si="4"/>
        <v>0</v>
      </c>
      <c r="AB27" s="13" t="s">
        <v>56</v>
      </c>
      <c r="AC27" s="46"/>
      <c r="AD27" s="5"/>
      <c r="AE27" s="157" t="s">
        <v>64</v>
      </c>
      <c r="AF27" s="155"/>
      <c r="AI27" s="12"/>
    </row>
    <row r="28" spans="2:44" ht="15" customHeight="1">
      <c r="B28" s="3" cm="1">
        <f t="array" ref="B28">IFERROR(IF(INDEX(リスト!$E$3:$P$33,ROW()-12,MATCH(MONTH($E$5),リスト!$E$2:$P$2,0))="","",INDEX(リスト!$E$3:$P$33,ROW()-12,MATCH(MONTH($E$5),リスト!$E$2:$P$2,0))),"")</f>
        <v>16</v>
      </c>
      <c r="C28" s="24" t="str">
        <f t="shared" si="0"/>
        <v/>
      </c>
      <c r="D28" s="64"/>
      <c r="E28" s="70" t="s">
        <v>54</v>
      </c>
      <c r="F28" s="64"/>
      <c r="G28" s="23" t="s">
        <v>55</v>
      </c>
      <c r="H28" s="9">
        <f t="shared" si="1"/>
        <v>0</v>
      </c>
      <c r="I28" s="13" t="s">
        <v>56</v>
      </c>
      <c r="J28" s="23" t="s">
        <v>55</v>
      </c>
      <c r="K28" s="64"/>
      <c r="L28" s="13" t="s">
        <v>56</v>
      </c>
      <c r="M28" s="23" t="s">
        <v>55</v>
      </c>
      <c r="N28" s="9">
        <f t="shared" si="2"/>
        <v>0</v>
      </c>
      <c r="O28" s="13" t="s">
        <v>56</v>
      </c>
      <c r="P28" s="7"/>
      <c r="Q28" s="64"/>
      <c r="R28" s="70" t="s">
        <v>54</v>
      </c>
      <c r="S28" s="64"/>
      <c r="T28" s="23" t="s">
        <v>55</v>
      </c>
      <c r="U28" s="9">
        <f t="shared" si="3"/>
        <v>0</v>
      </c>
      <c r="V28" s="13" t="s">
        <v>56</v>
      </c>
      <c r="W28" s="23" t="s">
        <v>55</v>
      </c>
      <c r="X28" s="64"/>
      <c r="Y28" s="13" t="s">
        <v>56</v>
      </c>
      <c r="Z28" s="23" t="s">
        <v>55</v>
      </c>
      <c r="AA28" s="9">
        <f t="shared" si="4"/>
        <v>0</v>
      </c>
      <c r="AB28" s="13" t="s">
        <v>56</v>
      </c>
      <c r="AC28" s="46"/>
      <c r="AD28" s="5"/>
      <c r="AE28" s="158"/>
      <c r="AF28" s="156"/>
      <c r="AI28" s="12"/>
    </row>
    <row r="29" spans="2:44" ht="15" customHeight="1">
      <c r="B29" s="3" cm="1">
        <f t="array" ref="B29">IFERROR(IF(INDEX(リスト!$E$3:$P$33,ROW()-12,MATCH(MONTH($E$5),リスト!$E$2:$P$2,0))="","",INDEX(リスト!$E$3:$P$33,ROW()-12,MATCH(MONTH($E$5),リスト!$E$2:$P$2,0))),"")</f>
        <v>17</v>
      </c>
      <c r="C29" s="24" t="str">
        <f t="shared" si="0"/>
        <v/>
      </c>
      <c r="D29" s="64"/>
      <c r="E29" s="70" t="s">
        <v>54</v>
      </c>
      <c r="F29" s="64"/>
      <c r="G29" s="23" t="s">
        <v>55</v>
      </c>
      <c r="H29" s="9">
        <f t="shared" si="1"/>
        <v>0</v>
      </c>
      <c r="I29" s="13" t="s">
        <v>56</v>
      </c>
      <c r="J29" s="23" t="s">
        <v>55</v>
      </c>
      <c r="K29" s="64"/>
      <c r="L29" s="13" t="s">
        <v>56</v>
      </c>
      <c r="M29" s="23" t="s">
        <v>55</v>
      </c>
      <c r="N29" s="9">
        <f t="shared" si="2"/>
        <v>0</v>
      </c>
      <c r="O29" s="13" t="s">
        <v>56</v>
      </c>
      <c r="P29" s="7"/>
      <c r="Q29" s="64"/>
      <c r="R29" s="70" t="s">
        <v>54</v>
      </c>
      <c r="S29" s="64"/>
      <c r="T29" s="23" t="s">
        <v>55</v>
      </c>
      <c r="U29" s="9">
        <f t="shared" si="3"/>
        <v>0</v>
      </c>
      <c r="V29" s="13" t="s">
        <v>56</v>
      </c>
      <c r="W29" s="23" t="s">
        <v>55</v>
      </c>
      <c r="X29" s="64"/>
      <c r="Y29" s="13" t="s">
        <v>56</v>
      </c>
      <c r="Z29" s="23" t="s">
        <v>55</v>
      </c>
      <c r="AA29" s="9">
        <f t="shared" si="4"/>
        <v>0</v>
      </c>
      <c r="AB29" s="13" t="s">
        <v>56</v>
      </c>
      <c r="AC29" s="46"/>
      <c r="AD29" s="5"/>
      <c r="AE29" s="157" t="s">
        <v>65</v>
      </c>
      <c r="AF29" s="155"/>
      <c r="AI29" s="12"/>
    </row>
    <row r="30" spans="2:44" ht="15" customHeight="1">
      <c r="B30" s="3" cm="1">
        <f t="array" ref="B30">IFERROR(IF(INDEX(リスト!$E$3:$P$33,ROW()-12,MATCH(MONTH($E$5),リスト!$E$2:$P$2,0))="","",INDEX(リスト!$E$3:$P$33,ROW()-12,MATCH(MONTH($E$5),リスト!$E$2:$P$2,0))),"")</f>
        <v>18</v>
      </c>
      <c r="C30" s="24" t="str">
        <f t="shared" si="0"/>
        <v/>
      </c>
      <c r="D30" s="64"/>
      <c r="E30" s="70" t="s">
        <v>54</v>
      </c>
      <c r="F30" s="64"/>
      <c r="G30" s="23" t="s">
        <v>55</v>
      </c>
      <c r="H30" s="9">
        <f t="shared" si="1"/>
        <v>0</v>
      </c>
      <c r="I30" s="13" t="s">
        <v>56</v>
      </c>
      <c r="J30" s="23" t="s">
        <v>55</v>
      </c>
      <c r="K30" s="64"/>
      <c r="L30" s="13" t="s">
        <v>56</v>
      </c>
      <c r="M30" s="23" t="s">
        <v>55</v>
      </c>
      <c r="N30" s="9">
        <f t="shared" si="2"/>
        <v>0</v>
      </c>
      <c r="O30" s="13" t="s">
        <v>56</v>
      </c>
      <c r="P30" s="7"/>
      <c r="Q30" s="64"/>
      <c r="R30" s="70" t="s">
        <v>54</v>
      </c>
      <c r="S30" s="64"/>
      <c r="T30" s="23" t="s">
        <v>55</v>
      </c>
      <c r="U30" s="9">
        <f t="shared" si="3"/>
        <v>0</v>
      </c>
      <c r="V30" s="13" t="s">
        <v>56</v>
      </c>
      <c r="W30" s="23" t="s">
        <v>55</v>
      </c>
      <c r="X30" s="64"/>
      <c r="Y30" s="13" t="s">
        <v>56</v>
      </c>
      <c r="Z30" s="23" t="s">
        <v>55</v>
      </c>
      <c r="AA30" s="9">
        <f t="shared" si="4"/>
        <v>0</v>
      </c>
      <c r="AB30" s="13" t="s">
        <v>56</v>
      </c>
      <c r="AC30" s="46"/>
      <c r="AD30" s="5"/>
      <c r="AE30" s="158"/>
      <c r="AF30" s="156"/>
      <c r="AI30" s="12"/>
    </row>
    <row r="31" spans="2:44" ht="15" customHeight="1">
      <c r="B31" s="3" cm="1">
        <f t="array" ref="B31">IFERROR(IF(INDEX(リスト!$E$3:$P$33,ROW()-12,MATCH(MONTH($E$5),リスト!$E$2:$P$2,0))="","",INDEX(リスト!$E$3:$P$33,ROW()-12,MATCH(MONTH($E$5),リスト!$E$2:$P$2,0))),"")</f>
        <v>19</v>
      </c>
      <c r="C31" s="24" t="str">
        <f t="shared" si="0"/>
        <v/>
      </c>
      <c r="D31" s="64"/>
      <c r="E31" s="70" t="s">
        <v>54</v>
      </c>
      <c r="F31" s="64"/>
      <c r="G31" s="23" t="s">
        <v>55</v>
      </c>
      <c r="H31" s="9">
        <f t="shared" si="1"/>
        <v>0</v>
      </c>
      <c r="I31" s="13" t="s">
        <v>56</v>
      </c>
      <c r="J31" s="23" t="s">
        <v>55</v>
      </c>
      <c r="K31" s="64"/>
      <c r="L31" s="13" t="s">
        <v>56</v>
      </c>
      <c r="M31" s="23" t="s">
        <v>55</v>
      </c>
      <c r="N31" s="9">
        <f t="shared" si="2"/>
        <v>0</v>
      </c>
      <c r="O31" s="13" t="s">
        <v>56</v>
      </c>
      <c r="P31" s="7"/>
      <c r="Q31" s="64"/>
      <c r="R31" s="70" t="s">
        <v>54</v>
      </c>
      <c r="S31" s="64"/>
      <c r="T31" s="23" t="s">
        <v>55</v>
      </c>
      <c r="U31" s="9">
        <f t="shared" si="3"/>
        <v>0</v>
      </c>
      <c r="V31" s="13" t="s">
        <v>56</v>
      </c>
      <c r="W31" s="23" t="s">
        <v>55</v>
      </c>
      <c r="X31" s="64"/>
      <c r="Y31" s="13" t="s">
        <v>56</v>
      </c>
      <c r="Z31" s="23" t="s">
        <v>55</v>
      </c>
      <c r="AA31" s="9">
        <f t="shared" si="4"/>
        <v>0</v>
      </c>
      <c r="AB31" s="13" t="s">
        <v>56</v>
      </c>
      <c r="AC31" s="46"/>
      <c r="AD31" s="5"/>
      <c r="AE31" s="157" t="s">
        <v>66</v>
      </c>
      <c r="AF31" s="155"/>
      <c r="AI31" s="12"/>
    </row>
    <row r="32" spans="2:44" ht="15" customHeight="1">
      <c r="B32" s="3" cm="1">
        <f t="array" ref="B32">IFERROR(IF(INDEX(リスト!$E$3:$P$33,ROW()-12,MATCH(MONTH($E$5),リスト!$E$2:$P$2,0))="","",INDEX(リスト!$E$3:$P$33,ROW()-12,MATCH(MONTH($E$5),リスト!$E$2:$P$2,0))),"")</f>
        <v>20</v>
      </c>
      <c r="C32" s="24" t="str">
        <f t="shared" si="0"/>
        <v/>
      </c>
      <c r="D32" s="64"/>
      <c r="E32" s="70" t="s">
        <v>54</v>
      </c>
      <c r="F32" s="64"/>
      <c r="G32" s="23" t="s">
        <v>55</v>
      </c>
      <c r="H32" s="9">
        <f t="shared" si="1"/>
        <v>0</v>
      </c>
      <c r="I32" s="13" t="s">
        <v>56</v>
      </c>
      <c r="J32" s="23" t="s">
        <v>55</v>
      </c>
      <c r="K32" s="64"/>
      <c r="L32" s="13" t="s">
        <v>56</v>
      </c>
      <c r="M32" s="23" t="s">
        <v>55</v>
      </c>
      <c r="N32" s="9">
        <f t="shared" si="2"/>
        <v>0</v>
      </c>
      <c r="O32" s="13" t="s">
        <v>56</v>
      </c>
      <c r="P32" s="7"/>
      <c r="Q32" s="64"/>
      <c r="R32" s="70" t="s">
        <v>54</v>
      </c>
      <c r="S32" s="64"/>
      <c r="T32" s="23" t="s">
        <v>55</v>
      </c>
      <c r="U32" s="9">
        <f t="shared" si="3"/>
        <v>0</v>
      </c>
      <c r="V32" s="13" t="s">
        <v>56</v>
      </c>
      <c r="W32" s="23" t="s">
        <v>55</v>
      </c>
      <c r="X32" s="64"/>
      <c r="Y32" s="13" t="s">
        <v>56</v>
      </c>
      <c r="Z32" s="23" t="s">
        <v>55</v>
      </c>
      <c r="AA32" s="9">
        <f t="shared" si="4"/>
        <v>0</v>
      </c>
      <c r="AB32" s="13" t="s">
        <v>56</v>
      </c>
      <c r="AC32" s="46"/>
      <c r="AD32" s="5"/>
      <c r="AE32" s="158"/>
      <c r="AF32" s="156"/>
      <c r="AI32" s="12"/>
    </row>
    <row r="33" spans="2:35" ht="15" customHeight="1">
      <c r="B33" s="3" cm="1">
        <f t="array" ref="B33">IFERROR(IF(INDEX(リスト!$E$3:$P$33,ROW()-12,MATCH(MONTH($E$5),リスト!$E$2:$P$2,0))="","",INDEX(リスト!$E$3:$P$33,ROW()-12,MATCH(MONTH($E$5),リスト!$E$2:$P$2,0))),"")</f>
        <v>21</v>
      </c>
      <c r="C33" s="24" t="str">
        <f t="shared" si="0"/>
        <v/>
      </c>
      <c r="D33" s="64"/>
      <c r="E33" s="70" t="s">
        <v>54</v>
      </c>
      <c r="F33" s="64"/>
      <c r="G33" s="23" t="s">
        <v>55</v>
      </c>
      <c r="H33" s="9">
        <f t="shared" si="1"/>
        <v>0</v>
      </c>
      <c r="I33" s="13" t="s">
        <v>56</v>
      </c>
      <c r="J33" s="23" t="s">
        <v>55</v>
      </c>
      <c r="K33" s="64"/>
      <c r="L33" s="13" t="s">
        <v>56</v>
      </c>
      <c r="M33" s="23" t="s">
        <v>55</v>
      </c>
      <c r="N33" s="9">
        <f t="shared" si="2"/>
        <v>0</v>
      </c>
      <c r="O33" s="13" t="s">
        <v>56</v>
      </c>
      <c r="P33" s="7"/>
      <c r="Q33" s="64"/>
      <c r="R33" s="70" t="s">
        <v>54</v>
      </c>
      <c r="S33" s="64"/>
      <c r="T33" s="23" t="s">
        <v>55</v>
      </c>
      <c r="U33" s="9">
        <f t="shared" si="3"/>
        <v>0</v>
      </c>
      <c r="V33" s="13" t="s">
        <v>56</v>
      </c>
      <c r="W33" s="23" t="s">
        <v>55</v>
      </c>
      <c r="X33" s="64"/>
      <c r="Y33" s="13" t="s">
        <v>56</v>
      </c>
      <c r="Z33" s="23" t="s">
        <v>55</v>
      </c>
      <c r="AA33" s="9">
        <f t="shared" si="4"/>
        <v>0</v>
      </c>
      <c r="AB33" s="13" t="s">
        <v>56</v>
      </c>
      <c r="AC33" s="46"/>
      <c r="AD33" s="5"/>
      <c r="AI33" s="12"/>
    </row>
    <row r="34" spans="2:35" ht="15" customHeight="1">
      <c r="B34" s="3" cm="1">
        <f t="array" ref="B34">IFERROR(IF(INDEX(リスト!$E$3:$P$33,ROW()-12,MATCH(MONTH($E$5),リスト!$E$2:$P$2,0))="","",INDEX(リスト!$E$3:$P$33,ROW()-12,MATCH(MONTH($E$5),リスト!$E$2:$P$2,0))),"")</f>
        <v>22</v>
      </c>
      <c r="C34" s="24" t="str">
        <f t="shared" si="0"/>
        <v/>
      </c>
      <c r="D34" s="64"/>
      <c r="E34" s="70" t="s">
        <v>54</v>
      </c>
      <c r="F34" s="64"/>
      <c r="G34" s="23" t="s">
        <v>55</v>
      </c>
      <c r="H34" s="9">
        <f t="shared" si="1"/>
        <v>0</v>
      </c>
      <c r="I34" s="13" t="s">
        <v>56</v>
      </c>
      <c r="J34" s="23" t="s">
        <v>55</v>
      </c>
      <c r="K34" s="64"/>
      <c r="L34" s="13" t="s">
        <v>56</v>
      </c>
      <c r="M34" s="23" t="s">
        <v>55</v>
      </c>
      <c r="N34" s="9">
        <f t="shared" si="2"/>
        <v>0</v>
      </c>
      <c r="O34" s="13" t="s">
        <v>56</v>
      </c>
      <c r="P34" s="7"/>
      <c r="Q34" s="64"/>
      <c r="R34" s="70" t="s">
        <v>54</v>
      </c>
      <c r="S34" s="64"/>
      <c r="T34" s="23" t="s">
        <v>55</v>
      </c>
      <c r="U34" s="9">
        <f t="shared" si="3"/>
        <v>0</v>
      </c>
      <c r="V34" s="13" t="s">
        <v>56</v>
      </c>
      <c r="W34" s="23" t="s">
        <v>55</v>
      </c>
      <c r="X34" s="64"/>
      <c r="Y34" s="13" t="s">
        <v>56</v>
      </c>
      <c r="Z34" s="23" t="s">
        <v>55</v>
      </c>
      <c r="AA34" s="9">
        <f t="shared" si="4"/>
        <v>0</v>
      </c>
      <c r="AB34" s="13" t="s">
        <v>56</v>
      </c>
      <c r="AC34" s="46"/>
      <c r="AD34" s="5"/>
      <c r="AI34" s="12"/>
    </row>
    <row r="35" spans="2:35" ht="15" customHeight="1">
      <c r="B35" s="3" cm="1">
        <f t="array" ref="B35">IFERROR(IF(INDEX(リスト!$E$3:$P$33,ROW()-12,MATCH(MONTH($E$5),リスト!$E$2:$P$2,0))="","",INDEX(リスト!$E$3:$P$33,ROW()-12,MATCH(MONTH($E$5),リスト!$E$2:$P$2,0))),"")</f>
        <v>23</v>
      </c>
      <c r="C35" s="24" t="str">
        <f t="shared" si="0"/>
        <v/>
      </c>
      <c r="D35" s="64"/>
      <c r="E35" s="70" t="s">
        <v>54</v>
      </c>
      <c r="F35" s="64"/>
      <c r="G35" s="23" t="s">
        <v>55</v>
      </c>
      <c r="H35" s="9">
        <f t="shared" si="1"/>
        <v>0</v>
      </c>
      <c r="I35" s="13" t="s">
        <v>56</v>
      </c>
      <c r="J35" s="23" t="s">
        <v>55</v>
      </c>
      <c r="K35" s="64"/>
      <c r="L35" s="13" t="s">
        <v>56</v>
      </c>
      <c r="M35" s="23" t="s">
        <v>55</v>
      </c>
      <c r="N35" s="9">
        <f t="shared" si="2"/>
        <v>0</v>
      </c>
      <c r="O35" s="13" t="s">
        <v>56</v>
      </c>
      <c r="P35" s="7"/>
      <c r="Q35" s="64"/>
      <c r="R35" s="70" t="s">
        <v>54</v>
      </c>
      <c r="S35" s="64"/>
      <c r="T35" s="23" t="s">
        <v>55</v>
      </c>
      <c r="U35" s="9">
        <f t="shared" si="3"/>
        <v>0</v>
      </c>
      <c r="V35" s="13" t="s">
        <v>56</v>
      </c>
      <c r="W35" s="23" t="s">
        <v>55</v>
      </c>
      <c r="X35" s="64"/>
      <c r="Y35" s="13" t="s">
        <v>56</v>
      </c>
      <c r="Z35" s="23" t="s">
        <v>55</v>
      </c>
      <c r="AA35" s="9">
        <f t="shared" si="4"/>
        <v>0</v>
      </c>
      <c r="AB35" s="13" t="s">
        <v>56</v>
      </c>
      <c r="AC35" s="46"/>
      <c r="AD35" s="5"/>
      <c r="AI35" s="12"/>
    </row>
    <row r="36" spans="2:35" ht="15" customHeight="1">
      <c r="B36" s="3" cm="1">
        <f t="array" ref="B36">IFERROR(IF(INDEX(リスト!$E$3:$P$33,ROW()-12,MATCH(MONTH($E$5),リスト!$E$2:$P$2,0))="","",INDEX(リスト!$E$3:$P$33,ROW()-12,MATCH(MONTH($E$5),リスト!$E$2:$P$2,0))),"")</f>
        <v>24</v>
      </c>
      <c r="C36" s="24" t="str">
        <f t="shared" si="0"/>
        <v/>
      </c>
      <c r="D36" s="64"/>
      <c r="E36" s="70" t="s">
        <v>54</v>
      </c>
      <c r="F36" s="64"/>
      <c r="G36" s="23" t="s">
        <v>55</v>
      </c>
      <c r="H36" s="9">
        <f t="shared" si="1"/>
        <v>0</v>
      </c>
      <c r="I36" s="13" t="s">
        <v>56</v>
      </c>
      <c r="J36" s="23" t="s">
        <v>55</v>
      </c>
      <c r="K36" s="64"/>
      <c r="L36" s="13" t="s">
        <v>56</v>
      </c>
      <c r="M36" s="23" t="s">
        <v>55</v>
      </c>
      <c r="N36" s="9">
        <f t="shared" si="2"/>
        <v>0</v>
      </c>
      <c r="O36" s="13" t="s">
        <v>56</v>
      </c>
      <c r="P36" s="7"/>
      <c r="Q36" s="64"/>
      <c r="R36" s="70" t="s">
        <v>54</v>
      </c>
      <c r="S36" s="64"/>
      <c r="T36" s="23" t="s">
        <v>55</v>
      </c>
      <c r="U36" s="9">
        <f t="shared" si="3"/>
        <v>0</v>
      </c>
      <c r="V36" s="13" t="s">
        <v>56</v>
      </c>
      <c r="W36" s="23" t="s">
        <v>55</v>
      </c>
      <c r="X36" s="64"/>
      <c r="Y36" s="13" t="s">
        <v>56</v>
      </c>
      <c r="Z36" s="23" t="s">
        <v>55</v>
      </c>
      <c r="AA36" s="9">
        <f t="shared" si="4"/>
        <v>0</v>
      </c>
      <c r="AB36" s="13" t="s">
        <v>56</v>
      </c>
      <c r="AC36" s="46"/>
      <c r="AD36" s="5"/>
      <c r="AI36" s="12"/>
    </row>
    <row r="37" spans="2:35" ht="15" customHeight="1">
      <c r="B37" s="3" cm="1">
        <f t="array" ref="B37">IFERROR(IF(INDEX(リスト!$E$3:$P$33,ROW()-12,MATCH(MONTH($E$5),リスト!$E$2:$P$2,0))="","",INDEX(リスト!$E$3:$P$33,ROW()-12,MATCH(MONTH($E$5),リスト!$E$2:$P$2,0))),"")</f>
        <v>25</v>
      </c>
      <c r="C37" s="24" t="str">
        <f t="shared" si="0"/>
        <v/>
      </c>
      <c r="D37" s="64"/>
      <c r="E37" s="70" t="s">
        <v>54</v>
      </c>
      <c r="F37" s="64"/>
      <c r="G37" s="23" t="s">
        <v>55</v>
      </c>
      <c r="H37" s="9">
        <f t="shared" si="1"/>
        <v>0</v>
      </c>
      <c r="I37" s="13" t="s">
        <v>56</v>
      </c>
      <c r="J37" s="23" t="s">
        <v>55</v>
      </c>
      <c r="K37" s="64"/>
      <c r="L37" s="13" t="s">
        <v>56</v>
      </c>
      <c r="M37" s="23" t="s">
        <v>55</v>
      </c>
      <c r="N37" s="9">
        <f t="shared" si="2"/>
        <v>0</v>
      </c>
      <c r="O37" s="13" t="s">
        <v>56</v>
      </c>
      <c r="P37" s="7"/>
      <c r="Q37" s="64"/>
      <c r="R37" s="70" t="s">
        <v>54</v>
      </c>
      <c r="S37" s="64"/>
      <c r="T37" s="23" t="s">
        <v>55</v>
      </c>
      <c r="U37" s="9">
        <f t="shared" si="3"/>
        <v>0</v>
      </c>
      <c r="V37" s="13" t="s">
        <v>56</v>
      </c>
      <c r="W37" s="23" t="s">
        <v>55</v>
      </c>
      <c r="X37" s="64"/>
      <c r="Y37" s="13" t="s">
        <v>56</v>
      </c>
      <c r="Z37" s="23" t="s">
        <v>55</v>
      </c>
      <c r="AA37" s="9">
        <f t="shared" si="4"/>
        <v>0</v>
      </c>
      <c r="AB37" s="13" t="s">
        <v>56</v>
      </c>
      <c r="AC37" s="46"/>
      <c r="AD37" s="5"/>
      <c r="AI37" s="12"/>
    </row>
    <row r="38" spans="2:35" ht="15" customHeight="1">
      <c r="B38" s="3" cm="1">
        <f t="array" ref="B38">IFERROR(IF(INDEX(リスト!$E$3:$P$33,ROW()-12,MATCH(MONTH($E$5),リスト!$E$2:$P$2,0))="","",INDEX(リスト!$E$3:$P$33,ROW()-12,MATCH(MONTH($E$5),リスト!$E$2:$P$2,0))),"")</f>
        <v>26</v>
      </c>
      <c r="C38" s="24" t="str">
        <f t="shared" si="0"/>
        <v/>
      </c>
      <c r="D38" s="64"/>
      <c r="E38" s="70" t="s">
        <v>54</v>
      </c>
      <c r="F38" s="64"/>
      <c r="G38" s="23" t="s">
        <v>55</v>
      </c>
      <c r="H38" s="9">
        <f t="shared" si="1"/>
        <v>0</v>
      </c>
      <c r="I38" s="13" t="s">
        <v>56</v>
      </c>
      <c r="J38" s="23" t="s">
        <v>55</v>
      </c>
      <c r="K38" s="64"/>
      <c r="L38" s="13" t="s">
        <v>56</v>
      </c>
      <c r="M38" s="23" t="s">
        <v>55</v>
      </c>
      <c r="N38" s="9">
        <f t="shared" si="2"/>
        <v>0</v>
      </c>
      <c r="O38" s="13" t="s">
        <v>56</v>
      </c>
      <c r="P38" s="7"/>
      <c r="Q38" s="64"/>
      <c r="R38" s="70" t="s">
        <v>54</v>
      </c>
      <c r="S38" s="64"/>
      <c r="T38" s="23" t="s">
        <v>55</v>
      </c>
      <c r="U38" s="9">
        <f t="shared" si="3"/>
        <v>0</v>
      </c>
      <c r="V38" s="13" t="s">
        <v>56</v>
      </c>
      <c r="W38" s="23" t="s">
        <v>55</v>
      </c>
      <c r="X38" s="64"/>
      <c r="Y38" s="13" t="s">
        <v>56</v>
      </c>
      <c r="Z38" s="23" t="s">
        <v>55</v>
      </c>
      <c r="AA38" s="9">
        <f t="shared" si="4"/>
        <v>0</v>
      </c>
      <c r="AB38" s="13" t="s">
        <v>56</v>
      </c>
      <c r="AC38" s="46"/>
      <c r="AD38" s="5"/>
      <c r="AI38" s="12"/>
    </row>
    <row r="39" spans="2:35" ht="15" customHeight="1">
      <c r="B39" s="3" cm="1">
        <f t="array" ref="B39">IFERROR(IF(INDEX(リスト!$E$3:$P$33,ROW()-12,MATCH(MONTH($E$5),リスト!$E$2:$P$2,0))="","",INDEX(リスト!$E$3:$P$33,ROW()-12,MATCH(MONTH($E$5),リスト!$E$2:$P$2,0))),"")</f>
        <v>27</v>
      </c>
      <c r="C39" s="24" t="str">
        <f t="shared" si="0"/>
        <v/>
      </c>
      <c r="D39" s="64"/>
      <c r="E39" s="70" t="s">
        <v>54</v>
      </c>
      <c r="F39" s="64"/>
      <c r="G39" s="23" t="s">
        <v>55</v>
      </c>
      <c r="H39" s="9">
        <f t="shared" si="1"/>
        <v>0</v>
      </c>
      <c r="I39" s="13" t="s">
        <v>56</v>
      </c>
      <c r="J39" s="23" t="s">
        <v>55</v>
      </c>
      <c r="K39" s="64"/>
      <c r="L39" s="13" t="s">
        <v>56</v>
      </c>
      <c r="M39" s="23" t="s">
        <v>55</v>
      </c>
      <c r="N39" s="9">
        <f t="shared" si="2"/>
        <v>0</v>
      </c>
      <c r="O39" s="13" t="s">
        <v>56</v>
      </c>
      <c r="P39" s="7"/>
      <c r="Q39" s="64"/>
      <c r="R39" s="70" t="s">
        <v>54</v>
      </c>
      <c r="S39" s="64"/>
      <c r="T39" s="23" t="s">
        <v>55</v>
      </c>
      <c r="U39" s="9">
        <f t="shared" si="3"/>
        <v>0</v>
      </c>
      <c r="V39" s="13" t="s">
        <v>56</v>
      </c>
      <c r="W39" s="23" t="s">
        <v>55</v>
      </c>
      <c r="X39" s="64"/>
      <c r="Y39" s="13" t="s">
        <v>56</v>
      </c>
      <c r="Z39" s="23" t="s">
        <v>55</v>
      </c>
      <c r="AA39" s="9">
        <f t="shared" si="4"/>
        <v>0</v>
      </c>
      <c r="AB39" s="13" t="s">
        <v>56</v>
      </c>
      <c r="AC39" s="46"/>
      <c r="AD39" s="5"/>
    </row>
    <row r="40" spans="2:35" ht="15" customHeight="1">
      <c r="B40" s="3" cm="1">
        <f t="array" ref="B40">IFERROR(IF(INDEX(リスト!$E$3:$P$33,ROW()-12,MATCH(MONTH($E$5),リスト!$E$2:$P$2,0))="","",INDEX(リスト!$E$3:$P$33,ROW()-12,MATCH(MONTH($E$5),リスト!$E$2:$P$2,0))),"")</f>
        <v>28</v>
      </c>
      <c r="C40" s="24" t="str">
        <f t="shared" si="0"/>
        <v/>
      </c>
      <c r="D40" s="64"/>
      <c r="E40" s="70" t="s">
        <v>54</v>
      </c>
      <c r="F40" s="64"/>
      <c r="G40" s="23" t="s">
        <v>55</v>
      </c>
      <c r="H40" s="9">
        <f t="shared" si="1"/>
        <v>0</v>
      </c>
      <c r="I40" s="13" t="s">
        <v>56</v>
      </c>
      <c r="J40" s="23" t="s">
        <v>55</v>
      </c>
      <c r="K40" s="64"/>
      <c r="L40" s="13" t="s">
        <v>56</v>
      </c>
      <c r="M40" s="23" t="s">
        <v>55</v>
      </c>
      <c r="N40" s="9">
        <f t="shared" si="2"/>
        <v>0</v>
      </c>
      <c r="O40" s="13" t="s">
        <v>56</v>
      </c>
      <c r="P40" s="7"/>
      <c r="Q40" s="64"/>
      <c r="R40" s="70" t="s">
        <v>54</v>
      </c>
      <c r="S40" s="64"/>
      <c r="T40" s="23" t="s">
        <v>55</v>
      </c>
      <c r="U40" s="9">
        <f t="shared" si="3"/>
        <v>0</v>
      </c>
      <c r="V40" s="13" t="s">
        <v>56</v>
      </c>
      <c r="W40" s="23" t="s">
        <v>55</v>
      </c>
      <c r="X40" s="64"/>
      <c r="Y40" s="13" t="s">
        <v>56</v>
      </c>
      <c r="Z40" s="23" t="s">
        <v>55</v>
      </c>
      <c r="AA40" s="9">
        <f t="shared" si="4"/>
        <v>0</v>
      </c>
      <c r="AB40" s="13" t="s">
        <v>56</v>
      </c>
      <c r="AC40" s="46"/>
      <c r="AD40" s="5"/>
    </row>
    <row r="41" spans="2:35" ht="15" customHeight="1">
      <c r="B41" s="3" cm="1">
        <f t="array" ref="B41">IFERROR(IF(INDEX(リスト!$E$3:$P$33,ROW()-12,MATCH(MONTH($E$5),リスト!$E$2:$P$2,0))="","",INDEX(リスト!$E$3:$P$33,ROW()-12,MATCH(MONTH($E$5),リスト!$E$2:$P$2,0))),"")</f>
        <v>29</v>
      </c>
      <c r="C41" s="24" t="str">
        <f t="shared" si="0"/>
        <v/>
      </c>
      <c r="D41" s="64"/>
      <c r="E41" s="70" t="s">
        <v>54</v>
      </c>
      <c r="F41" s="64"/>
      <c r="G41" s="23" t="s">
        <v>55</v>
      </c>
      <c r="H41" s="9">
        <f t="shared" si="1"/>
        <v>0</v>
      </c>
      <c r="I41" s="13" t="s">
        <v>56</v>
      </c>
      <c r="J41" s="23" t="s">
        <v>55</v>
      </c>
      <c r="K41" s="64"/>
      <c r="L41" s="13" t="s">
        <v>56</v>
      </c>
      <c r="M41" s="23" t="s">
        <v>55</v>
      </c>
      <c r="N41" s="9">
        <f t="shared" si="2"/>
        <v>0</v>
      </c>
      <c r="O41" s="13" t="s">
        <v>56</v>
      </c>
      <c r="P41" s="7"/>
      <c r="Q41" s="64"/>
      <c r="R41" s="70" t="s">
        <v>54</v>
      </c>
      <c r="S41" s="64"/>
      <c r="T41" s="23" t="s">
        <v>55</v>
      </c>
      <c r="U41" s="9">
        <f t="shared" si="3"/>
        <v>0</v>
      </c>
      <c r="V41" s="13" t="s">
        <v>56</v>
      </c>
      <c r="W41" s="23" t="s">
        <v>55</v>
      </c>
      <c r="X41" s="64"/>
      <c r="Y41" s="13" t="s">
        <v>56</v>
      </c>
      <c r="Z41" s="23" t="s">
        <v>55</v>
      </c>
      <c r="AA41" s="9">
        <f t="shared" si="4"/>
        <v>0</v>
      </c>
      <c r="AB41" s="13" t="s">
        <v>56</v>
      </c>
      <c r="AC41" s="46"/>
      <c r="AD41" s="5"/>
    </row>
    <row r="42" spans="2:35" ht="15" customHeight="1">
      <c r="B42" s="3" cm="1">
        <f t="array" ref="B42">IFERROR(IF(INDEX(リスト!$E$3:$P$33,ROW()-12,MATCH(MONTH($E$5),リスト!$E$2:$P$2,0))="","",INDEX(リスト!$E$3:$P$33,ROW()-12,MATCH(MONTH($E$5),リスト!$E$2:$P$2,0))),"")</f>
        <v>30</v>
      </c>
      <c r="C42" s="24" t="str">
        <f t="shared" si="0"/>
        <v/>
      </c>
      <c r="D42" s="64"/>
      <c r="E42" s="70" t="s">
        <v>54</v>
      </c>
      <c r="F42" s="65"/>
      <c r="G42" s="23" t="s">
        <v>55</v>
      </c>
      <c r="H42" s="9">
        <f t="shared" si="1"/>
        <v>0</v>
      </c>
      <c r="I42" s="13" t="s">
        <v>56</v>
      </c>
      <c r="J42" s="23" t="s">
        <v>55</v>
      </c>
      <c r="K42" s="64"/>
      <c r="L42" s="13" t="s">
        <v>56</v>
      </c>
      <c r="M42" s="23" t="s">
        <v>55</v>
      </c>
      <c r="N42" s="9">
        <f t="shared" si="2"/>
        <v>0</v>
      </c>
      <c r="O42" s="13" t="s">
        <v>56</v>
      </c>
      <c r="P42" s="7"/>
      <c r="Q42" s="64"/>
      <c r="R42" s="70" t="s">
        <v>54</v>
      </c>
      <c r="S42" s="64"/>
      <c r="T42" s="23" t="s">
        <v>55</v>
      </c>
      <c r="U42" s="9">
        <f t="shared" si="3"/>
        <v>0</v>
      </c>
      <c r="V42" s="13" t="s">
        <v>56</v>
      </c>
      <c r="W42" s="23" t="s">
        <v>55</v>
      </c>
      <c r="X42" s="64"/>
      <c r="Y42" s="13" t="s">
        <v>56</v>
      </c>
      <c r="Z42" s="23" t="s">
        <v>55</v>
      </c>
      <c r="AA42" s="9">
        <f t="shared" si="4"/>
        <v>0</v>
      </c>
      <c r="AB42" s="13" t="s">
        <v>56</v>
      </c>
      <c r="AC42" s="46"/>
      <c r="AD42" s="5"/>
    </row>
    <row r="43" spans="2:35" ht="15" customHeight="1" thickBot="1">
      <c r="B43" s="3" cm="1">
        <f t="array" ref="B43">IFERROR(IF(INDEX(リスト!$E$3:$P$33,ROW()-12,MATCH(MONTH($E$5),リスト!$E$2:$P$2,0))="","",INDEX(リスト!$E$3:$P$33,ROW()-12,MATCH(MONTH($E$5),リスト!$E$2:$P$2,0))),"")</f>
        <v>31</v>
      </c>
      <c r="C43" s="24" t="str">
        <f t="shared" si="0"/>
        <v/>
      </c>
      <c r="D43" s="68"/>
      <c r="E43" s="71" t="s">
        <v>54</v>
      </c>
      <c r="F43" s="66"/>
      <c r="G43" s="25" t="s">
        <v>55</v>
      </c>
      <c r="H43" s="69">
        <f t="shared" si="1"/>
        <v>0</v>
      </c>
      <c r="I43" s="14" t="s">
        <v>56</v>
      </c>
      <c r="J43" s="25" t="s">
        <v>55</v>
      </c>
      <c r="K43" s="67"/>
      <c r="L43" s="14" t="s">
        <v>56</v>
      </c>
      <c r="M43" s="25" t="s">
        <v>55</v>
      </c>
      <c r="N43" s="69">
        <f t="shared" si="2"/>
        <v>0</v>
      </c>
      <c r="O43" s="14" t="s">
        <v>56</v>
      </c>
      <c r="P43" s="8"/>
      <c r="Q43" s="68"/>
      <c r="R43" s="71" t="s">
        <v>54</v>
      </c>
      <c r="S43" s="67"/>
      <c r="T43" s="25" t="s">
        <v>55</v>
      </c>
      <c r="U43" s="69">
        <f t="shared" si="3"/>
        <v>0</v>
      </c>
      <c r="V43" s="14" t="s">
        <v>56</v>
      </c>
      <c r="W43" s="25" t="s">
        <v>55</v>
      </c>
      <c r="X43" s="67"/>
      <c r="Y43" s="14" t="s">
        <v>56</v>
      </c>
      <c r="Z43" s="25" t="s">
        <v>55</v>
      </c>
      <c r="AA43" s="69">
        <f t="shared" si="4"/>
        <v>0</v>
      </c>
      <c r="AB43" s="14" t="s">
        <v>56</v>
      </c>
      <c r="AC43" s="47"/>
      <c r="AD43" s="5"/>
    </row>
    <row r="44" spans="2:35" ht="15" customHeight="1" thickTop="1">
      <c r="B44" s="159"/>
      <c r="C44" s="160"/>
      <c r="D44" s="73" t="s">
        <v>67</v>
      </c>
      <c r="E44" s="74"/>
      <c r="F44" s="73" t="s">
        <v>67</v>
      </c>
      <c r="G44" s="73" t="s">
        <v>55</v>
      </c>
      <c r="H44" s="75">
        <f>SUM(H13:H43)</f>
        <v>0</v>
      </c>
      <c r="I44" s="76" t="s">
        <v>56</v>
      </c>
      <c r="J44" s="73" t="s">
        <v>55</v>
      </c>
      <c r="K44" s="73" t="s">
        <v>67</v>
      </c>
      <c r="L44" s="76" t="s">
        <v>56</v>
      </c>
      <c r="M44" s="73" t="s">
        <v>55</v>
      </c>
      <c r="N44" s="75">
        <f>SUM(N13:N43)</f>
        <v>0</v>
      </c>
      <c r="O44" s="76" t="s">
        <v>56</v>
      </c>
      <c r="P44" s="30"/>
      <c r="Q44" s="73" t="s">
        <v>67</v>
      </c>
      <c r="R44" s="52"/>
      <c r="S44" s="73" t="s">
        <v>67</v>
      </c>
      <c r="T44" s="77" t="s">
        <v>51</v>
      </c>
      <c r="U44" s="75">
        <f>SUM(U13:U43)</f>
        <v>0</v>
      </c>
      <c r="V44" s="78" t="s">
        <v>53</v>
      </c>
      <c r="W44" s="77" t="s">
        <v>51</v>
      </c>
      <c r="X44" s="73" t="s">
        <v>67</v>
      </c>
      <c r="Y44" s="76" t="s">
        <v>56</v>
      </c>
      <c r="Z44" s="73" t="s">
        <v>55</v>
      </c>
      <c r="AA44" s="75">
        <f>SUM(AA13:AA43)</f>
        <v>0</v>
      </c>
      <c r="AB44" s="76" t="s">
        <v>56</v>
      </c>
      <c r="AC44" s="30"/>
      <c r="AD44" s="5"/>
    </row>
    <row r="45" spans="2:35" ht="15" customHeight="1">
      <c r="B45" s="161"/>
      <c r="C45" s="162"/>
      <c r="D45" s="79" t="s">
        <v>68</v>
      </c>
      <c r="E45" s="79"/>
      <c r="F45" s="79"/>
      <c r="G45" s="79"/>
      <c r="H45" s="80"/>
      <c r="I45" s="79"/>
      <c r="J45" s="81"/>
      <c r="K45" s="82"/>
      <c r="L45" s="79"/>
      <c r="M45" s="83"/>
      <c r="N45" s="84">
        <f>COUNTIF(N13:N43,"&lt;&gt;0")</f>
        <v>0</v>
      </c>
      <c r="O45" s="85"/>
      <c r="P45" s="86" t="s">
        <v>25</v>
      </c>
      <c r="Q45" s="79" t="s">
        <v>69</v>
      </c>
      <c r="R45" s="51"/>
      <c r="S45" s="51"/>
      <c r="T45" s="51"/>
      <c r="U45" s="51"/>
      <c r="V45" s="51"/>
      <c r="W45" s="51"/>
      <c r="X45" s="82"/>
      <c r="Y45" s="79"/>
      <c r="Z45" s="83"/>
      <c r="AA45" s="87">
        <f>AA44*24</f>
        <v>0</v>
      </c>
      <c r="AB45" s="88"/>
      <c r="AC45" s="89" t="s">
        <v>70</v>
      </c>
      <c r="AD45" s="5"/>
    </row>
    <row r="46" spans="2:35" ht="16.5" customHeight="1" thickBot="1">
      <c r="B46" s="163"/>
      <c r="C46" s="164"/>
      <c r="D46" s="90" t="s">
        <v>69</v>
      </c>
      <c r="E46" s="90"/>
      <c r="F46" s="90"/>
      <c r="G46" s="90"/>
      <c r="H46" s="91"/>
      <c r="I46" s="90"/>
      <c r="J46" s="92"/>
      <c r="K46" s="93"/>
      <c r="L46" s="90"/>
      <c r="M46" s="94"/>
      <c r="N46" s="91">
        <f>N44*24</f>
        <v>0</v>
      </c>
      <c r="O46" s="95"/>
      <c r="P46" s="96" t="s">
        <v>70</v>
      </c>
      <c r="Q46" s="90"/>
      <c r="R46" s="90"/>
      <c r="S46" s="90"/>
      <c r="T46" s="90"/>
      <c r="U46" s="90"/>
      <c r="V46" s="90"/>
      <c r="W46" s="90"/>
      <c r="X46" s="90"/>
      <c r="Y46" s="90"/>
      <c r="Z46" s="90"/>
      <c r="AA46" s="97"/>
      <c r="AB46" s="90"/>
      <c r="AC46" s="98"/>
    </row>
    <row r="47" spans="2:35" ht="8.25" customHeight="1">
      <c r="B47" s="2"/>
      <c r="C47" s="2"/>
      <c r="D47" s="2"/>
      <c r="E47" s="2"/>
    </row>
    <row r="48" spans="2:35" ht="8.25" customHeight="1" thickBot="1">
      <c r="B48" s="2"/>
      <c r="C48" s="2"/>
      <c r="D48" s="2"/>
      <c r="E48" s="2"/>
    </row>
    <row r="49" spans="2:30" ht="16.5" customHeight="1">
      <c r="B49" s="26" t="s">
        <v>71</v>
      </c>
      <c r="C49" s="27"/>
      <c r="D49" s="27"/>
      <c r="E49" s="27"/>
      <c r="F49" s="27"/>
      <c r="G49" s="27"/>
      <c r="H49" s="27"/>
      <c r="I49" s="27"/>
      <c r="J49" s="27"/>
      <c r="K49" s="27"/>
      <c r="L49" s="27"/>
      <c r="M49" s="27"/>
      <c r="N49" s="39">
        <f>N46</f>
        <v>0</v>
      </c>
      <c r="O49" s="27"/>
      <c r="P49" s="27" t="s">
        <v>70</v>
      </c>
      <c r="Q49" s="27" t="s">
        <v>72</v>
      </c>
      <c r="R49" s="27"/>
      <c r="S49" s="27"/>
      <c r="T49" s="27"/>
      <c r="U49" s="27"/>
      <c r="V49" s="27"/>
      <c r="W49" s="27"/>
      <c r="X49" s="27"/>
      <c r="Y49" s="27"/>
      <c r="Z49" s="27"/>
      <c r="AA49" s="39">
        <f>AA45</f>
        <v>0</v>
      </c>
      <c r="AB49" s="27"/>
      <c r="AC49" s="28" t="s">
        <v>70</v>
      </c>
      <c r="AD49" s="2"/>
    </row>
    <row r="50" spans="2:30" ht="16.5" customHeight="1">
      <c r="B50" s="29" t="s">
        <v>73</v>
      </c>
      <c r="N50" s="37"/>
      <c r="P50" s="6" t="str">
        <f>IF(O7="時給","円/時","円/日")</f>
        <v>円/時</v>
      </c>
      <c r="Q50" s="6" t="s">
        <v>74</v>
      </c>
      <c r="AA50" s="37"/>
      <c r="AC50" s="30" t="s">
        <v>75</v>
      </c>
      <c r="AD50" s="2"/>
    </row>
    <row r="51" spans="2:30" ht="16.5" customHeight="1" thickBot="1">
      <c r="B51" s="29" t="str">
        <f>IF(O7="時給","時間内労働時間に係る補助人件費（円未満四捨五入）（③=①×②）","時間内労働時間に係る補助人件費（円未満四捨五入）（③=②×⑦）")</f>
        <v>時間内労働時間に係る補助人件費（円未満四捨五入）（③=①×②）</v>
      </c>
      <c r="N51" s="10">
        <f>IF(COUNTIF(B51,"*⑦*"),ROUNDDOWN(N50*N45,0),ROUNDDOWN(N49*N50,0))</f>
        <v>0</v>
      </c>
      <c r="P51" s="6" t="s">
        <v>76</v>
      </c>
      <c r="Q51" s="6" t="s">
        <v>77</v>
      </c>
      <c r="AA51" s="10">
        <f>ROUNDDOWN(AA49*AA50,0)</f>
        <v>0</v>
      </c>
      <c r="AC51" s="30" t="s">
        <v>76</v>
      </c>
      <c r="AD51" s="2"/>
    </row>
    <row r="52" spans="2:30" ht="16.5" customHeight="1" thickBot="1">
      <c r="B52" s="31"/>
      <c r="C52" s="32"/>
      <c r="D52" s="32"/>
      <c r="E52" s="32"/>
      <c r="F52" s="32"/>
      <c r="G52" s="32"/>
      <c r="H52" s="32"/>
      <c r="I52" s="32"/>
      <c r="J52" s="32"/>
      <c r="K52" s="170" t="str">
        <f>IF(O7="","支払い基準（O6セル）を選択してください","")</f>
        <v/>
      </c>
      <c r="L52" s="170"/>
      <c r="M52" s="170"/>
      <c r="N52" s="170"/>
      <c r="O52" s="170"/>
      <c r="P52" s="170"/>
      <c r="Q52" s="32" t="s">
        <v>78</v>
      </c>
      <c r="R52" s="32"/>
      <c r="S52" s="32"/>
      <c r="T52" s="32"/>
      <c r="U52" s="32"/>
      <c r="V52" s="32"/>
      <c r="W52" s="32"/>
      <c r="X52" s="32"/>
      <c r="Y52" s="32"/>
      <c r="Z52" s="32"/>
      <c r="AA52" s="11">
        <f>N51+AA51</f>
        <v>0</v>
      </c>
      <c r="AB52" s="32"/>
      <c r="AC52" s="33" t="s">
        <v>76</v>
      </c>
      <c r="AD52" s="2"/>
    </row>
    <row r="53" spans="2:30" ht="16.5" customHeight="1" thickBot="1">
      <c r="O53" s="2"/>
      <c r="AB53" s="2"/>
      <c r="AC53" s="2"/>
      <c r="AD53" s="2"/>
    </row>
    <row r="54" spans="2:30" ht="16.5" customHeight="1">
      <c r="B54" s="165" t="s">
        <v>79</v>
      </c>
      <c r="C54" s="166"/>
      <c r="D54" s="166"/>
      <c r="E54" s="166"/>
      <c r="F54" s="166"/>
      <c r="G54" s="166"/>
      <c r="H54" s="166"/>
      <c r="I54" s="166"/>
      <c r="J54" s="166"/>
      <c r="K54" s="166"/>
      <c r="L54" s="166"/>
      <c r="M54" s="166"/>
      <c r="N54" s="166"/>
      <c r="O54" s="166"/>
      <c r="P54" s="166"/>
      <c r="Q54" s="166"/>
      <c r="R54" s="166"/>
      <c r="S54" s="166"/>
      <c r="T54" s="166"/>
      <c r="U54" s="166"/>
      <c r="V54" s="166"/>
      <c r="W54" s="166"/>
      <c r="X54" s="166"/>
      <c r="Y54" s="166"/>
      <c r="Z54" s="166"/>
      <c r="AA54" s="166"/>
      <c r="AB54" s="166"/>
      <c r="AC54" s="167"/>
      <c r="AD54" s="2"/>
    </row>
    <row r="55" spans="2:30" ht="16.5" customHeight="1">
      <c r="B55" s="172"/>
      <c r="C55" s="173"/>
      <c r="D55" s="173"/>
      <c r="E55" s="173"/>
      <c r="F55" s="173"/>
      <c r="G55" s="173"/>
      <c r="H55" s="173"/>
      <c r="I55" s="173"/>
      <c r="J55" s="173"/>
      <c r="K55" s="173"/>
      <c r="L55" s="173"/>
      <c r="M55" s="173"/>
      <c r="N55" s="173"/>
      <c r="O55" s="173"/>
      <c r="P55" s="173"/>
      <c r="Q55" s="173"/>
      <c r="R55" s="173"/>
      <c r="S55" s="173"/>
      <c r="T55" s="173"/>
      <c r="U55" s="173"/>
      <c r="V55" s="173"/>
      <c r="W55" s="173"/>
      <c r="X55" s="173"/>
      <c r="Y55" s="173"/>
      <c r="Z55" s="173"/>
      <c r="AA55" s="173"/>
      <c r="AB55" s="173"/>
      <c r="AC55" s="174"/>
    </row>
    <row r="56" spans="2:30" ht="16.5" customHeight="1">
      <c r="B56" s="175"/>
      <c r="C56" s="176"/>
      <c r="D56" s="176"/>
      <c r="E56" s="176"/>
      <c r="F56" s="176"/>
      <c r="G56" s="176"/>
      <c r="H56" s="176"/>
      <c r="I56" s="176"/>
      <c r="J56" s="176"/>
      <c r="K56" s="176"/>
      <c r="L56" s="176"/>
      <c r="M56" s="176"/>
      <c r="N56" s="176"/>
      <c r="O56" s="176"/>
      <c r="P56" s="176"/>
      <c r="Q56" s="176"/>
      <c r="R56" s="176"/>
      <c r="S56" s="176"/>
      <c r="T56" s="176"/>
      <c r="U56" s="176"/>
      <c r="V56" s="176"/>
      <c r="W56" s="176"/>
      <c r="X56" s="176"/>
      <c r="Y56" s="176"/>
      <c r="Z56" s="176"/>
      <c r="AA56" s="176"/>
      <c r="AB56" s="176"/>
      <c r="AC56" s="177"/>
    </row>
    <row r="57" spans="2:30" ht="16.5" customHeight="1">
      <c r="B57" s="175"/>
      <c r="C57" s="176"/>
      <c r="D57" s="176"/>
      <c r="E57" s="176"/>
      <c r="F57" s="176"/>
      <c r="G57" s="176"/>
      <c r="H57" s="176"/>
      <c r="I57" s="176"/>
      <c r="J57" s="176"/>
      <c r="K57" s="176"/>
      <c r="L57" s="176"/>
      <c r="M57" s="176"/>
      <c r="N57" s="176"/>
      <c r="O57" s="176"/>
      <c r="P57" s="176"/>
      <c r="Q57" s="176"/>
      <c r="R57" s="176"/>
      <c r="S57" s="176"/>
      <c r="T57" s="176"/>
      <c r="U57" s="176"/>
      <c r="V57" s="176"/>
      <c r="W57" s="176"/>
      <c r="X57" s="176"/>
      <c r="Y57" s="176"/>
      <c r="Z57" s="176"/>
      <c r="AA57" s="176"/>
      <c r="AB57" s="176"/>
      <c r="AC57" s="177"/>
      <c r="AD57" s="15"/>
    </row>
    <row r="58" spans="2:30" ht="15" customHeight="1">
      <c r="B58" s="175"/>
      <c r="C58" s="176"/>
      <c r="D58" s="176"/>
      <c r="E58" s="176"/>
      <c r="F58" s="176"/>
      <c r="G58" s="176"/>
      <c r="H58" s="176"/>
      <c r="I58" s="176"/>
      <c r="J58" s="176"/>
      <c r="K58" s="176"/>
      <c r="L58" s="176"/>
      <c r="M58" s="176"/>
      <c r="N58" s="176"/>
      <c r="O58" s="176"/>
      <c r="P58" s="176"/>
      <c r="Q58" s="176"/>
      <c r="R58" s="176"/>
      <c r="S58" s="176"/>
      <c r="T58" s="176"/>
      <c r="U58" s="176"/>
      <c r="V58" s="176"/>
      <c r="W58" s="176"/>
      <c r="X58" s="176"/>
      <c r="Y58" s="176"/>
      <c r="Z58" s="176"/>
      <c r="AA58" s="176"/>
      <c r="AB58" s="176"/>
      <c r="AC58" s="177"/>
    </row>
    <row r="59" spans="2:30" ht="14.25" customHeight="1">
      <c r="B59" s="175"/>
      <c r="C59" s="176"/>
      <c r="D59" s="176"/>
      <c r="E59" s="176"/>
      <c r="F59" s="176"/>
      <c r="G59" s="176"/>
      <c r="H59" s="176"/>
      <c r="I59" s="176"/>
      <c r="J59" s="176"/>
      <c r="K59" s="176"/>
      <c r="L59" s="176"/>
      <c r="M59" s="176"/>
      <c r="N59" s="176"/>
      <c r="O59" s="176"/>
      <c r="P59" s="176"/>
      <c r="Q59" s="176"/>
      <c r="R59" s="176"/>
      <c r="S59" s="176"/>
      <c r="T59" s="176"/>
      <c r="U59" s="176"/>
      <c r="V59" s="176"/>
      <c r="W59" s="176"/>
      <c r="X59" s="176"/>
      <c r="Y59" s="176"/>
      <c r="Z59" s="176"/>
      <c r="AA59" s="176"/>
      <c r="AB59" s="176"/>
      <c r="AC59" s="177"/>
    </row>
    <row r="60" spans="2:30">
      <c r="B60" s="175"/>
      <c r="C60" s="176"/>
      <c r="D60" s="176"/>
      <c r="E60" s="176"/>
      <c r="F60" s="176"/>
      <c r="G60" s="176"/>
      <c r="H60" s="176"/>
      <c r="I60" s="176"/>
      <c r="J60" s="176"/>
      <c r="K60" s="176"/>
      <c r="L60" s="176"/>
      <c r="M60" s="176"/>
      <c r="N60" s="176"/>
      <c r="O60" s="176"/>
      <c r="P60" s="176"/>
      <c r="Q60" s="176"/>
      <c r="R60" s="176"/>
      <c r="S60" s="176"/>
      <c r="T60" s="176"/>
      <c r="U60" s="176"/>
      <c r="V60" s="176"/>
      <c r="W60" s="176"/>
      <c r="X60" s="176"/>
      <c r="Y60" s="176"/>
      <c r="Z60" s="176"/>
      <c r="AA60" s="176"/>
      <c r="AB60" s="176"/>
      <c r="AC60" s="177"/>
      <c r="AD60" s="34"/>
    </row>
    <row r="61" spans="2:30" ht="14.25" customHeight="1" thickBot="1">
      <c r="B61" s="178"/>
      <c r="C61" s="179"/>
      <c r="D61" s="179"/>
      <c r="E61" s="179"/>
      <c r="F61" s="179"/>
      <c r="G61" s="179"/>
      <c r="H61" s="179"/>
      <c r="I61" s="179"/>
      <c r="J61" s="179"/>
      <c r="K61" s="179"/>
      <c r="L61" s="179"/>
      <c r="M61" s="179"/>
      <c r="N61" s="179"/>
      <c r="O61" s="179"/>
      <c r="P61" s="179"/>
      <c r="Q61" s="179"/>
      <c r="R61" s="179"/>
      <c r="S61" s="179"/>
      <c r="T61" s="179"/>
      <c r="U61" s="179"/>
      <c r="V61" s="179"/>
      <c r="W61" s="179"/>
      <c r="X61" s="179"/>
      <c r="Y61" s="179"/>
      <c r="Z61" s="179"/>
      <c r="AA61" s="179"/>
      <c r="AB61" s="179"/>
      <c r="AC61" s="180"/>
    </row>
    <row r="62" spans="2:30">
      <c r="P62" s="34"/>
      <c r="AC62" s="34"/>
      <c r="AD62" s="34"/>
    </row>
    <row r="65" spans="2:3">
      <c r="B65" s="171"/>
      <c r="C65" s="171"/>
    </row>
    <row r="66" spans="2:3">
      <c r="B66" s="168"/>
      <c r="C66" s="168"/>
    </row>
    <row r="67" spans="2:3">
      <c r="B67" s="168"/>
      <c r="C67" s="168"/>
    </row>
    <row r="68" spans="2:3">
      <c r="B68" s="168"/>
      <c r="C68" s="168"/>
    </row>
    <row r="69" spans="2:3">
      <c r="B69" s="168"/>
      <c r="C69" s="168"/>
    </row>
    <row r="70" spans="2:3">
      <c r="B70" s="168"/>
      <c r="C70" s="168"/>
    </row>
    <row r="71" spans="2:3">
      <c r="B71" s="168"/>
      <c r="C71" s="168"/>
    </row>
    <row r="72" spans="2:3">
      <c r="B72" s="168"/>
      <c r="C72" s="168"/>
    </row>
    <row r="73" spans="2:3">
      <c r="B73" s="168"/>
      <c r="C73" s="168"/>
    </row>
    <row r="74" spans="2:3">
      <c r="B74" s="168"/>
      <c r="C74" s="168"/>
    </row>
    <row r="75" spans="2:3">
      <c r="B75" s="168"/>
      <c r="C75" s="168"/>
    </row>
    <row r="76" spans="2:3">
      <c r="B76" s="168"/>
      <c r="C76" s="168"/>
    </row>
    <row r="77" spans="2:3">
      <c r="B77" s="168"/>
      <c r="C77" s="168"/>
    </row>
  </sheetData>
  <sheetProtection algorithmName="SHA-512" hashValue="E8EEPOsgI1bPvqkmz8ZoMJswZE2LzuZt0rxNn7ssYwpn5dRgNMwE862PAvvhXSoPOV2G8BIS0fjkAdMdHdEjUA==" saltValue="HtG/66DlCGbHDfR6HdkB5Q==" spinCount="100000" sheet="1" selectLockedCells="1"/>
  <mergeCells count="67">
    <mergeCell ref="B77:C77"/>
    <mergeCell ref="O7:P7"/>
    <mergeCell ref="K52:P52"/>
    <mergeCell ref="B71:C71"/>
    <mergeCell ref="B72:C72"/>
    <mergeCell ref="B73:C73"/>
    <mergeCell ref="B74:C74"/>
    <mergeCell ref="B75:C75"/>
    <mergeCell ref="B76:C76"/>
    <mergeCell ref="B65:C65"/>
    <mergeCell ref="B66:C66"/>
    <mergeCell ref="B67:C67"/>
    <mergeCell ref="B68:C68"/>
    <mergeCell ref="B69:C69"/>
    <mergeCell ref="B70:C70"/>
    <mergeCell ref="B55:AC61"/>
    <mergeCell ref="B44:C46"/>
    <mergeCell ref="B54:AC54"/>
    <mergeCell ref="AE21:AE22"/>
    <mergeCell ref="AF21:AF22"/>
    <mergeCell ref="AE23:AE24"/>
    <mergeCell ref="AF23:AF24"/>
    <mergeCell ref="AE25:AE26"/>
    <mergeCell ref="AF25:AF26"/>
    <mergeCell ref="AE27:AE28"/>
    <mergeCell ref="AF27:AF28"/>
    <mergeCell ref="AE29:AE30"/>
    <mergeCell ref="AF29:AF30"/>
    <mergeCell ref="AE31:AE32"/>
    <mergeCell ref="AF31:AF32"/>
    <mergeCell ref="AF13:AF14"/>
    <mergeCell ref="AE17:AE18"/>
    <mergeCell ref="AF17:AF18"/>
    <mergeCell ref="AE19:AE20"/>
    <mergeCell ref="AF19:AF20"/>
    <mergeCell ref="AE15:AE16"/>
    <mergeCell ref="AF15:AF16"/>
    <mergeCell ref="AE13:AE14"/>
    <mergeCell ref="D10:P10"/>
    <mergeCell ref="Q10:AC10"/>
    <mergeCell ref="D11:I11"/>
    <mergeCell ref="J11:L11"/>
    <mergeCell ref="M11:O11"/>
    <mergeCell ref="P11:P12"/>
    <mergeCell ref="Q11:V11"/>
    <mergeCell ref="W11:Y11"/>
    <mergeCell ref="Z11:AB11"/>
    <mergeCell ref="AC11:AC12"/>
    <mergeCell ref="L2:X2"/>
    <mergeCell ref="Y6:AB6"/>
    <mergeCell ref="AC6:AF6"/>
    <mergeCell ref="B4:D4"/>
    <mergeCell ref="O5:Q5"/>
    <mergeCell ref="E4:Q4"/>
    <mergeCell ref="O6:Q6"/>
    <mergeCell ref="B5:C5"/>
    <mergeCell ref="E5:K5"/>
    <mergeCell ref="E6:K6"/>
    <mergeCell ref="Y4:AB4"/>
    <mergeCell ref="AC4:AF4"/>
    <mergeCell ref="Y5:AB5"/>
    <mergeCell ref="AC5:AF5"/>
    <mergeCell ref="AE11:AF12"/>
    <mergeCell ref="Y7:AB7"/>
    <mergeCell ref="AC7:AF7"/>
    <mergeCell ref="Y8:AB8"/>
    <mergeCell ref="AC8:AF8"/>
  </mergeCells>
  <phoneticPr fontId="2"/>
  <dataValidations count="6">
    <dataValidation type="list" allowBlank="1" showInputMessage="1" showErrorMessage="1" sqref="E5:K5" xr:uid="{7C85BA2B-B7D2-4071-8239-AF52DA4806BD}">
      <formula1>開始日</formula1>
    </dataValidation>
    <dataValidation allowBlank="1" showInputMessage="1" showErrorMessage="1" sqref="C13" xr:uid="{B6F6A5E4-C0A4-44F6-86CB-79B6EA1E3D02}"/>
    <dataValidation type="time" operator="greaterThanOrEqual" allowBlank="1" showInputMessage="1" showErrorMessage="1" errorTitle="時刻で入力してください" error="「hh:mm」形式で、半角・24時間表記で入力してください。" sqref="D13:D43 F13:F43 K13:K43 Q13:Q43 S13:S43 X13:X43" xr:uid="{E2E04BDA-613B-4B1E-85D7-E8252FDB5A5A}">
      <formula1>0</formula1>
    </dataValidation>
    <dataValidation type="decimal" operator="greaterThanOrEqual" allowBlank="1" showInputMessage="1" showErrorMessage="1" errorTitle="入力が誤っております" error="半角数字で入力してください" sqref="N50 AA50" xr:uid="{4A288167-44F5-432E-B882-C8E1756D9DAA}">
      <formula1>0</formula1>
    </dataValidation>
    <dataValidation type="list" allowBlank="1" showInputMessage="1" showErrorMessage="1" sqref="O7:P7" xr:uid="{66A3F74D-C92D-43AB-BFF4-902148473FA4}">
      <formula1>"時給,日給"</formula1>
    </dataValidation>
    <dataValidation type="textLength" errorStyle="warning" operator="equal" allowBlank="1" showInputMessage="1" showErrorMessage="1" error="14桁でのご入力となるようにしてください" sqref="AC5:AF5" xr:uid="{B2100A4A-1810-4C67-AB2F-D768E0661260}">
      <formula1>14</formula1>
    </dataValidation>
  </dataValidations>
  <pageMargins left="0.78740157480314965" right="0.51181102362204722" top="0.78740157480314965" bottom="0.39370078740157483" header="0.51181102362204722" footer="0.51181102362204722"/>
  <pageSetup paperSize="9" scale="46"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B1717-E30D-4240-918F-0F7ED7E13B73}">
  <sheetPr>
    <tabColor theme="9" tint="0.59999389629810485"/>
    <pageSetUpPr fitToPage="1"/>
  </sheetPr>
  <dimension ref="B2:AR77"/>
  <sheetViews>
    <sheetView showGridLines="0" view="pageBreakPreview" topLeftCell="A2" zoomScale="69" zoomScaleNormal="100" zoomScaleSheetLayoutView="69" workbookViewId="0">
      <selection activeCell="F8" sqref="F8"/>
    </sheetView>
  </sheetViews>
  <sheetFormatPr baseColWidth="10" defaultColWidth="11" defaultRowHeight="14"/>
  <cols>
    <col min="1" max="1" width="1.5" style="6" customWidth="1"/>
    <col min="2" max="3" width="4.83203125" style="6" customWidth="1"/>
    <col min="4" max="4" width="14.5" style="6" customWidth="1"/>
    <col min="5" max="5" width="5.5" style="6" customWidth="1"/>
    <col min="6" max="6" width="14.5" style="6" customWidth="1"/>
    <col min="7" max="7" width="1.5" style="6" customWidth="1"/>
    <col min="8" max="8" width="12.5" style="6" customWidth="1"/>
    <col min="9" max="10" width="1.5" style="6" customWidth="1"/>
    <col min="11" max="11" width="12.5" style="6" customWidth="1"/>
    <col min="12" max="13" width="1.5" style="6" customWidth="1"/>
    <col min="14" max="14" width="12.5" style="6" customWidth="1"/>
    <col min="15" max="15" width="2" style="6" customWidth="1"/>
    <col min="16" max="16" width="27.83203125" style="6" customWidth="1"/>
    <col min="17" max="17" width="14.5" style="6" customWidth="1"/>
    <col min="18" max="18" width="5.5" style="6" customWidth="1"/>
    <col min="19" max="19" width="14.5" style="6" customWidth="1"/>
    <col min="20" max="20" width="1.5" style="6" customWidth="1"/>
    <col min="21" max="21" width="12.5" style="6" customWidth="1"/>
    <col min="22" max="23" width="1.5" style="6" customWidth="1"/>
    <col min="24" max="24" width="12.5" style="6" customWidth="1"/>
    <col min="25" max="26" width="1.5" style="6" customWidth="1"/>
    <col min="27" max="27" width="12.5" style="6" customWidth="1"/>
    <col min="28" max="28" width="2.5" style="6" customWidth="1"/>
    <col min="29" max="29" width="27.83203125" style="6" customWidth="1"/>
    <col min="30" max="30" width="1.5" style="6" customWidth="1"/>
    <col min="31" max="31" width="2.5" style="6" bestFit="1" customWidth="1"/>
    <col min="32" max="32" width="30.83203125" style="6" customWidth="1"/>
    <col min="33" max="33" width="11" style="6"/>
    <col min="34" max="34" width="58.83203125" style="6" customWidth="1"/>
    <col min="35" max="35" width="88.1640625" style="6" customWidth="1"/>
    <col min="36" max="16384" width="11" style="6"/>
  </cols>
  <sheetData>
    <row r="2" spans="2:44" ht="21" customHeight="1">
      <c r="B2" s="1" t="s">
        <v>27</v>
      </c>
      <c r="C2" s="1"/>
      <c r="D2" s="1"/>
      <c r="E2" s="1"/>
      <c r="F2" s="1"/>
      <c r="G2" s="4"/>
      <c r="H2" s="2"/>
      <c r="I2" s="4"/>
      <c r="K2" s="35"/>
      <c r="L2" s="134" t="str">
        <f>IF(E5="","○年　　○月分　業務日誌（補助事業従事簿）",YEAR(E5)&amp;"年　　"&amp;MONTH(E5)&amp;"月分　業務日誌（補助事業従事簿）")</f>
        <v>2026年　　8月分　業務日誌（補助事業従事簿）</v>
      </c>
      <c r="M2" s="134"/>
      <c r="N2" s="134"/>
      <c r="O2" s="134"/>
      <c r="P2" s="134"/>
      <c r="Q2" s="134"/>
      <c r="R2" s="134"/>
      <c r="S2" s="134"/>
      <c r="T2" s="134"/>
      <c r="U2" s="134"/>
      <c r="V2" s="134"/>
      <c r="W2" s="134"/>
      <c r="X2" s="134"/>
      <c r="Y2" s="99"/>
      <c r="Z2" s="99"/>
    </row>
    <row r="3" spans="2:44" ht="14.25" customHeight="1">
      <c r="B3" s="2"/>
      <c r="C3" s="2"/>
      <c r="D3" s="2"/>
      <c r="E3" s="2"/>
      <c r="F3" s="2"/>
      <c r="G3" s="2"/>
      <c r="H3" s="2"/>
      <c r="I3" s="2"/>
      <c r="J3" s="2"/>
      <c r="K3" s="2"/>
      <c r="L3" s="2"/>
      <c r="M3" s="2"/>
      <c r="N3" s="2"/>
      <c r="O3" s="2"/>
      <c r="P3" s="20"/>
      <c r="Q3" s="2"/>
      <c r="R3" s="2"/>
      <c r="S3" s="2"/>
      <c r="T3" s="2"/>
      <c r="U3" s="2"/>
      <c r="V3" s="2"/>
      <c r="W3" s="2"/>
      <c r="X3" s="2"/>
      <c r="AI3" s="18"/>
    </row>
    <row r="4" spans="2:44" ht="20" customHeight="1">
      <c r="B4" s="137" t="s">
        <v>28</v>
      </c>
      <c r="C4" s="137"/>
      <c r="D4" s="137"/>
      <c r="E4" s="182" t="s">
        <v>88</v>
      </c>
      <c r="F4" s="182"/>
      <c r="G4" s="182"/>
      <c r="H4" s="182"/>
      <c r="I4" s="182"/>
      <c r="J4" s="182"/>
      <c r="K4" s="182"/>
      <c r="L4" s="182"/>
      <c r="M4" s="182"/>
      <c r="N4" s="182"/>
      <c r="O4" s="182"/>
      <c r="P4" s="182"/>
      <c r="Q4" s="182"/>
      <c r="R4" s="2"/>
      <c r="S4" s="2"/>
      <c r="T4" s="2"/>
      <c r="U4" s="2"/>
      <c r="V4" s="2"/>
      <c r="W4" s="2"/>
      <c r="X4" s="2"/>
      <c r="Y4" s="135" t="s">
        <v>85</v>
      </c>
      <c r="Z4" s="135"/>
      <c r="AA4" s="135"/>
      <c r="AB4" s="135"/>
      <c r="AC4" s="142" t="str" cm="1">
        <f t="array" ref="AC4">IF(AND(LEN(AC5)=14,LEFT(AC5,2)="OT",MID(AC5,3,2)="08",MID(AC5,5,1)="K",SUMPRODUCT(--ISNUMBER(FIND(MID(AC5,ROW($6:$14),1),"0123456789")))=9),LEFT(AC5,4)&amp;"P"&amp;MID(AC5,6,5)&amp;"0000","交付申請番号を正しくご入力ください　※半角数字・大文字小文字もご注意ください")</f>
        <v>OT08P123450000</v>
      </c>
      <c r="AD4" s="142"/>
      <c r="AE4" s="142"/>
      <c r="AF4" s="142"/>
      <c r="AI4" s="18"/>
    </row>
    <row r="5" spans="2:44" ht="20" customHeight="1">
      <c r="B5" s="139" t="s">
        <v>29</v>
      </c>
      <c r="C5" s="139"/>
      <c r="D5" s="43" t="s">
        <v>30</v>
      </c>
      <c r="E5" s="196">
        <v>46235</v>
      </c>
      <c r="F5" s="196"/>
      <c r="G5" s="196"/>
      <c r="H5" s="196"/>
      <c r="I5" s="196"/>
      <c r="J5" s="196"/>
      <c r="K5" s="196"/>
      <c r="N5" s="53" t="s">
        <v>31</v>
      </c>
      <c r="O5" s="197"/>
      <c r="P5" s="197"/>
      <c r="Q5" s="197"/>
      <c r="R5" s="2"/>
      <c r="W5" s="2"/>
      <c r="X5" s="2"/>
      <c r="Y5" s="135" t="s">
        <v>86</v>
      </c>
      <c r="Z5" s="135"/>
      <c r="AA5" s="135"/>
      <c r="AB5" s="135"/>
      <c r="AC5" s="197" t="s">
        <v>87</v>
      </c>
      <c r="AD5" s="197"/>
      <c r="AE5" s="197"/>
      <c r="AF5" s="197"/>
    </row>
    <row r="6" spans="2:44" ht="20" customHeight="1">
      <c r="B6" s="52"/>
      <c r="C6" s="52"/>
      <c r="D6" s="43" t="s">
        <v>33</v>
      </c>
      <c r="E6" s="141">
        <f>IFERROR(VLOOKUP(E5,期間,2,0),"")</f>
        <v>46265</v>
      </c>
      <c r="F6" s="141"/>
      <c r="G6" s="141"/>
      <c r="H6" s="141"/>
      <c r="I6" s="141"/>
      <c r="J6" s="141"/>
      <c r="K6" s="141"/>
      <c r="N6" s="54" t="s">
        <v>34</v>
      </c>
      <c r="O6" s="198"/>
      <c r="P6" s="198"/>
      <c r="Q6" s="198"/>
      <c r="R6" s="21"/>
      <c r="W6" s="21"/>
      <c r="X6" s="21"/>
      <c r="Y6" s="200" t="s">
        <v>32</v>
      </c>
      <c r="Z6" s="200"/>
      <c r="AA6" s="200"/>
      <c r="AB6" s="200"/>
      <c r="AC6" s="197"/>
      <c r="AD6" s="197"/>
      <c r="AE6" s="197"/>
      <c r="AF6" s="197"/>
    </row>
    <row r="7" spans="2:44" ht="20" customHeight="1">
      <c r="L7" s="22"/>
      <c r="M7" s="22"/>
      <c r="N7" s="43" t="s">
        <v>36</v>
      </c>
      <c r="O7" s="199" t="s">
        <v>37</v>
      </c>
      <c r="P7" s="199"/>
      <c r="R7" s="22"/>
      <c r="Y7" s="201" t="s">
        <v>35</v>
      </c>
      <c r="Z7" s="201"/>
      <c r="AA7" s="201"/>
      <c r="AB7" s="201"/>
      <c r="AC7" s="198"/>
      <c r="AD7" s="198"/>
      <c r="AE7" s="198"/>
      <c r="AF7" s="198"/>
    </row>
    <row r="8" spans="2:44" ht="20" customHeight="1">
      <c r="B8" s="2"/>
      <c r="C8" s="2"/>
      <c r="D8" s="2"/>
      <c r="E8" s="2"/>
      <c r="F8" s="2"/>
      <c r="G8" s="2"/>
      <c r="H8" s="2"/>
      <c r="I8" s="2"/>
      <c r="J8" s="2"/>
      <c r="K8" s="2"/>
      <c r="L8" s="2"/>
      <c r="M8" s="2"/>
      <c r="N8" s="2"/>
      <c r="O8" s="2"/>
      <c r="P8" s="2"/>
      <c r="Q8" s="2"/>
      <c r="R8" s="2"/>
      <c r="S8" s="2"/>
      <c r="T8" s="2"/>
      <c r="U8" s="2"/>
      <c r="V8" s="2"/>
      <c r="Y8" s="100"/>
      <c r="Z8" s="100"/>
      <c r="AA8" s="100" t="s">
        <v>34</v>
      </c>
      <c r="AB8" s="100"/>
      <c r="AC8" s="198"/>
      <c r="AD8" s="198"/>
      <c r="AE8" s="198"/>
      <c r="AF8" s="198"/>
    </row>
    <row r="9" spans="2:44" ht="12" customHeight="1" thickBot="1">
      <c r="B9" s="2"/>
      <c r="C9" s="2"/>
      <c r="D9" s="2"/>
      <c r="E9" s="2"/>
      <c r="F9" s="2"/>
      <c r="G9" s="2"/>
      <c r="H9" s="2"/>
      <c r="I9" s="2"/>
      <c r="J9" s="2"/>
      <c r="K9" s="2"/>
      <c r="L9" s="2"/>
      <c r="M9" s="2"/>
      <c r="N9" s="2"/>
      <c r="O9" s="2"/>
      <c r="P9" s="2"/>
      <c r="Q9" s="2"/>
      <c r="R9" s="2"/>
      <c r="S9" s="2"/>
      <c r="T9" s="2"/>
      <c r="U9" s="2"/>
      <c r="V9" s="2"/>
      <c r="Y9" s="100"/>
      <c r="Z9" s="100"/>
      <c r="AA9" s="100"/>
      <c r="AB9"/>
      <c r="AC9"/>
      <c r="AD9"/>
      <c r="AE9"/>
      <c r="AF9"/>
    </row>
    <row r="10" spans="2:44" ht="16.5" customHeight="1">
      <c r="B10" s="55" t="s">
        <v>23</v>
      </c>
      <c r="C10" s="56" t="s">
        <v>38</v>
      </c>
      <c r="D10" s="143" t="s">
        <v>39</v>
      </c>
      <c r="E10" s="143"/>
      <c r="F10" s="143"/>
      <c r="G10" s="143"/>
      <c r="H10" s="143"/>
      <c r="I10" s="143"/>
      <c r="J10" s="143"/>
      <c r="K10" s="143"/>
      <c r="L10" s="143"/>
      <c r="M10" s="143"/>
      <c r="N10" s="143"/>
      <c r="O10" s="143"/>
      <c r="P10" s="144"/>
      <c r="Q10" s="145" t="s">
        <v>40</v>
      </c>
      <c r="R10" s="143"/>
      <c r="S10" s="143"/>
      <c r="T10" s="143"/>
      <c r="U10" s="143"/>
      <c r="V10" s="143"/>
      <c r="W10" s="143"/>
      <c r="X10" s="143"/>
      <c r="Y10" s="143"/>
      <c r="Z10" s="143"/>
      <c r="AA10" s="143"/>
      <c r="AB10" s="143"/>
      <c r="AC10" s="144"/>
      <c r="AD10" s="4"/>
    </row>
    <row r="11" spans="2:44" ht="13.5" customHeight="1">
      <c r="B11" s="57"/>
      <c r="C11" s="58"/>
      <c r="D11" s="146" t="s">
        <v>41</v>
      </c>
      <c r="E11" s="146"/>
      <c r="F11" s="146"/>
      <c r="G11" s="146"/>
      <c r="H11" s="146"/>
      <c r="I11" s="146"/>
      <c r="J11" s="147" t="s">
        <v>42</v>
      </c>
      <c r="K11" s="146"/>
      <c r="L11" s="148"/>
      <c r="M11" s="149" t="s">
        <v>43</v>
      </c>
      <c r="N11" s="150" t="s">
        <v>44</v>
      </c>
      <c r="O11" s="151"/>
      <c r="P11" s="152" t="s">
        <v>45</v>
      </c>
      <c r="Q11" s="154" t="s">
        <v>46</v>
      </c>
      <c r="R11" s="146"/>
      <c r="S11" s="146"/>
      <c r="T11" s="146"/>
      <c r="U11" s="146"/>
      <c r="V11" s="146"/>
      <c r="W11" s="147" t="s">
        <v>42</v>
      </c>
      <c r="X11" s="146"/>
      <c r="Y11" s="148"/>
      <c r="Z11" s="149" t="s">
        <v>43</v>
      </c>
      <c r="AA11" s="150" t="s">
        <v>44</v>
      </c>
      <c r="AB11" s="151"/>
      <c r="AC11" s="152" t="s">
        <v>45</v>
      </c>
      <c r="AD11" s="4"/>
      <c r="AF11" s="194" t="s">
        <v>47</v>
      </c>
    </row>
    <row r="12" spans="2:44" ht="15" customHeight="1">
      <c r="B12" s="59" t="s">
        <v>48</v>
      </c>
      <c r="C12" s="58" t="s">
        <v>23</v>
      </c>
      <c r="D12" s="62" t="s">
        <v>49</v>
      </c>
      <c r="E12" s="62"/>
      <c r="F12" s="62" t="s">
        <v>50</v>
      </c>
      <c r="G12" s="60" t="s">
        <v>51</v>
      </c>
      <c r="H12" s="60" t="s">
        <v>52</v>
      </c>
      <c r="I12" s="61" t="s">
        <v>53</v>
      </c>
      <c r="J12" s="60" t="s">
        <v>51</v>
      </c>
      <c r="K12" s="60" t="s">
        <v>52</v>
      </c>
      <c r="L12" s="61" t="s">
        <v>53</v>
      </c>
      <c r="M12" s="60" t="s">
        <v>51</v>
      </c>
      <c r="N12" s="60" t="s">
        <v>52</v>
      </c>
      <c r="O12" s="61" t="s">
        <v>53</v>
      </c>
      <c r="P12" s="153"/>
      <c r="Q12" s="63" t="s">
        <v>49</v>
      </c>
      <c r="R12" s="62"/>
      <c r="S12" s="62" t="s">
        <v>50</v>
      </c>
      <c r="T12" s="60" t="s">
        <v>51</v>
      </c>
      <c r="U12" s="60" t="s">
        <v>52</v>
      </c>
      <c r="V12" s="61" t="s">
        <v>53</v>
      </c>
      <c r="W12" s="60" t="s">
        <v>51</v>
      </c>
      <c r="X12" s="60" t="s">
        <v>52</v>
      </c>
      <c r="Y12" s="61" t="s">
        <v>53</v>
      </c>
      <c r="Z12" s="60" t="s">
        <v>51</v>
      </c>
      <c r="AA12" s="60" t="s">
        <v>52</v>
      </c>
      <c r="AB12" s="61" t="s">
        <v>53</v>
      </c>
      <c r="AC12" s="153"/>
      <c r="AD12" s="4"/>
      <c r="AF12" s="195"/>
    </row>
    <row r="13" spans="2:44" ht="15" customHeight="1">
      <c r="B13" s="3">
        <v>1</v>
      </c>
      <c r="C13" s="42" t="str">
        <f>IFERROR(VLOOKUP(E5,期間,3,0),"")</f>
        <v>土</v>
      </c>
      <c r="D13" s="101">
        <v>0.39583333333333331</v>
      </c>
      <c r="E13" s="70" t="s">
        <v>54</v>
      </c>
      <c r="F13" s="101">
        <v>0.72916666666666663</v>
      </c>
      <c r="G13" s="23" t="s">
        <v>55</v>
      </c>
      <c r="H13" s="9">
        <f>F13-D13</f>
        <v>0.33333333333333331</v>
      </c>
      <c r="I13" s="13" t="s">
        <v>56</v>
      </c>
      <c r="J13" s="23" t="s">
        <v>55</v>
      </c>
      <c r="K13" s="101">
        <v>4.1666666666666664E-2</v>
      </c>
      <c r="L13" s="13" t="s">
        <v>56</v>
      </c>
      <c r="M13" s="23" t="s">
        <v>55</v>
      </c>
      <c r="N13" s="9">
        <f>H13-K13</f>
        <v>0.29166666666666663</v>
      </c>
      <c r="O13" s="13" t="s">
        <v>56</v>
      </c>
      <c r="P13" s="102" t="s">
        <v>80</v>
      </c>
      <c r="Q13" s="101"/>
      <c r="R13" s="70" t="s">
        <v>54</v>
      </c>
      <c r="S13" s="101"/>
      <c r="T13" s="23" t="s">
        <v>55</v>
      </c>
      <c r="U13" s="9">
        <f>S13-Q13</f>
        <v>0</v>
      </c>
      <c r="V13" s="13" t="s">
        <v>56</v>
      </c>
      <c r="W13" s="23" t="s">
        <v>55</v>
      </c>
      <c r="X13" s="101"/>
      <c r="Y13" s="13" t="s">
        <v>56</v>
      </c>
      <c r="Z13" s="23" t="s">
        <v>55</v>
      </c>
      <c r="AA13" s="9">
        <f>U13-X13</f>
        <v>0</v>
      </c>
      <c r="AB13" s="13" t="s">
        <v>56</v>
      </c>
      <c r="AC13" s="103"/>
      <c r="AD13" s="5"/>
      <c r="AE13" s="157" t="s">
        <v>57</v>
      </c>
      <c r="AF13" s="192" t="s">
        <v>81</v>
      </c>
      <c r="AG13" s="16"/>
      <c r="AH13" s="2"/>
      <c r="AI13" s="19"/>
      <c r="AJ13" s="2"/>
      <c r="AK13" s="17"/>
      <c r="AL13" s="2"/>
      <c r="AM13" s="4"/>
      <c r="AN13" s="15"/>
      <c r="AO13" s="2"/>
      <c r="AP13" s="2"/>
      <c r="AQ13" s="17"/>
      <c r="AR13" s="2"/>
    </row>
    <row r="14" spans="2:44" ht="15" customHeight="1">
      <c r="B14" s="3">
        <v>2</v>
      </c>
      <c r="C14" s="24" t="str">
        <f>IFERROR(VLOOKUP(C13,曜日変換,2,0),"")</f>
        <v>日</v>
      </c>
      <c r="D14" s="101">
        <v>0.39583333333333331</v>
      </c>
      <c r="E14" s="70" t="s">
        <v>54</v>
      </c>
      <c r="F14" s="101">
        <v>0.72916666666666663</v>
      </c>
      <c r="G14" s="23" t="s">
        <v>55</v>
      </c>
      <c r="H14" s="9">
        <f t="shared" ref="H14:H43" si="0">F14-D14</f>
        <v>0.33333333333333331</v>
      </c>
      <c r="I14" s="13" t="s">
        <v>56</v>
      </c>
      <c r="J14" s="23" t="s">
        <v>55</v>
      </c>
      <c r="K14" s="101">
        <v>4.1666666666666664E-2</v>
      </c>
      <c r="L14" s="13" t="s">
        <v>56</v>
      </c>
      <c r="M14" s="23" t="s">
        <v>55</v>
      </c>
      <c r="N14" s="9">
        <f t="shared" ref="N14:N43" si="1">H14-K14</f>
        <v>0.29166666666666663</v>
      </c>
      <c r="O14" s="13" t="s">
        <v>56</v>
      </c>
      <c r="P14" s="102" t="s">
        <v>80</v>
      </c>
      <c r="Q14" s="101"/>
      <c r="R14" s="70" t="s">
        <v>54</v>
      </c>
      <c r="S14" s="101"/>
      <c r="T14" s="23" t="s">
        <v>55</v>
      </c>
      <c r="U14" s="9">
        <f t="shared" ref="U14:U43" si="2">S14-Q14</f>
        <v>0</v>
      </c>
      <c r="V14" s="13" t="s">
        <v>56</v>
      </c>
      <c r="W14" s="23" t="s">
        <v>55</v>
      </c>
      <c r="X14" s="101"/>
      <c r="Y14" s="13" t="s">
        <v>56</v>
      </c>
      <c r="Z14" s="23" t="s">
        <v>55</v>
      </c>
      <c r="AA14" s="9">
        <f t="shared" ref="AA14:AA43" si="3">U14-X14</f>
        <v>0</v>
      </c>
      <c r="AB14" s="13" t="s">
        <v>56</v>
      </c>
      <c r="AC14" s="103"/>
      <c r="AD14" s="5"/>
      <c r="AE14" s="158"/>
      <c r="AF14" s="193"/>
      <c r="AG14" s="16"/>
      <c r="AH14" s="2"/>
      <c r="AI14" s="12"/>
      <c r="AJ14" s="2"/>
      <c r="AK14" s="17"/>
      <c r="AL14" s="2"/>
      <c r="AM14" s="4"/>
      <c r="AN14" s="15"/>
      <c r="AO14" s="2"/>
      <c r="AP14" s="2"/>
      <c r="AQ14" s="17"/>
      <c r="AR14" s="2"/>
    </row>
    <row r="15" spans="2:44" ht="15" customHeight="1">
      <c r="B15" s="3">
        <v>3</v>
      </c>
      <c r="C15" s="24" t="str">
        <f t="shared" ref="C15:C43" si="4">IFERROR(VLOOKUP(C14,曜日変換,2,0),"")</f>
        <v>月</v>
      </c>
      <c r="D15" s="101">
        <v>0.39583333333333331</v>
      </c>
      <c r="E15" s="70" t="s">
        <v>54</v>
      </c>
      <c r="F15" s="101">
        <v>0.72916666666666663</v>
      </c>
      <c r="G15" s="23" t="s">
        <v>55</v>
      </c>
      <c r="H15" s="9">
        <f t="shared" si="0"/>
        <v>0.33333333333333331</v>
      </c>
      <c r="I15" s="13" t="s">
        <v>56</v>
      </c>
      <c r="J15" s="23" t="s">
        <v>55</v>
      </c>
      <c r="K15" s="101">
        <v>4.1666666666666664E-2</v>
      </c>
      <c r="L15" s="13" t="s">
        <v>56</v>
      </c>
      <c r="M15" s="23" t="s">
        <v>55</v>
      </c>
      <c r="N15" s="9">
        <f t="shared" si="1"/>
        <v>0.29166666666666663</v>
      </c>
      <c r="O15" s="13" t="s">
        <v>56</v>
      </c>
      <c r="P15" s="102" t="s">
        <v>80</v>
      </c>
      <c r="Q15" s="101"/>
      <c r="R15" s="70" t="s">
        <v>54</v>
      </c>
      <c r="S15" s="101"/>
      <c r="T15" s="23" t="s">
        <v>55</v>
      </c>
      <c r="U15" s="9">
        <f t="shared" si="2"/>
        <v>0</v>
      </c>
      <c r="V15" s="13" t="s">
        <v>56</v>
      </c>
      <c r="W15" s="23" t="s">
        <v>55</v>
      </c>
      <c r="X15" s="101"/>
      <c r="Y15" s="13" t="s">
        <v>56</v>
      </c>
      <c r="Z15" s="23" t="s">
        <v>55</v>
      </c>
      <c r="AA15" s="9">
        <f t="shared" si="3"/>
        <v>0</v>
      </c>
      <c r="AB15" s="13" t="s">
        <v>56</v>
      </c>
      <c r="AC15" s="103"/>
      <c r="AD15" s="5"/>
      <c r="AE15" s="157" t="s">
        <v>58</v>
      </c>
      <c r="AF15" s="192"/>
      <c r="AG15" s="16"/>
      <c r="AH15" s="2"/>
      <c r="AI15" s="12"/>
      <c r="AJ15" s="2"/>
      <c r="AK15" s="17"/>
      <c r="AL15" s="2"/>
      <c r="AM15" s="4"/>
      <c r="AN15" s="15"/>
      <c r="AO15" s="2"/>
      <c r="AP15" s="2"/>
      <c r="AQ15" s="17"/>
      <c r="AR15" s="2"/>
    </row>
    <row r="16" spans="2:44" ht="15" customHeight="1">
      <c r="B16" s="3">
        <v>4</v>
      </c>
      <c r="C16" s="24" t="str">
        <f t="shared" si="4"/>
        <v>火</v>
      </c>
      <c r="D16" s="101">
        <v>0.39583333333333331</v>
      </c>
      <c r="E16" s="70" t="s">
        <v>54</v>
      </c>
      <c r="F16" s="101">
        <v>0.72916666666666663</v>
      </c>
      <c r="G16" s="23" t="s">
        <v>55</v>
      </c>
      <c r="H16" s="9">
        <f t="shared" si="0"/>
        <v>0.33333333333333331</v>
      </c>
      <c r="I16" s="13" t="s">
        <v>56</v>
      </c>
      <c r="J16" s="23" t="s">
        <v>55</v>
      </c>
      <c r="K16" s="101">
        <v>4.1666666666666664E-2</v>
      </c>
      <c r="L16" s="13" t="s">
        <v>56</v>
      </c>
      <c r="M16" s="23" t="s">
        <v>55</v>
      </c>
      <c r="N16" s="9">
        <f t="shared" si="1"/>
        <v>0.29166666666666663</v>
      </c>
      <c r="O16" s="13" t="s">
        <v>56</v>
      </c>
      <c r="P16" s="102" t="s">
        <v>80</v>
      </c>
      <c r="Q16" s="101"/>
      <c r="R16" s="70" t="s">
        <v>54</v>
      </c>
      <c r="S16" s="101"/>
      <c r="T16" s="23" t="s">
        <v>55</v>
      </c>
      <c r="U16" s="9">
        <f t="shared" si="2"/>
        <v>0</v>
      </c>
      <c r="V16" s="13" t="s">
        <v>56</v>
      </c>
      <c r="W16" s="23" t="s">
        <v>55</v>
      </c>
      <c r="X16" s="101"/>
      <c r="Y16" s="13" t="s">
        <v>56</v>
      </c>
      <c r="Z16" s="23" t="s">
        <v>55</v>
      </c>
      <c r="AA16" s="9">
        <f t="shared" si="3"/>
        <v>0</v>
      </c>
      <c r="AB16" s="13" t="s">
        <v>56</v>
      </c>
      <c r="AC16" s="103"/>
      <c r="AD16" s="5"/>
      <c r="AE16" s="158"/>
      <c r="AF16" s="193"/>
      <c r="AG16" s="16"/>
      <c r="AH16" s="2"/>
      <c r="AI16" s="12"/>
      <c r="AJ16" s="2"/>
      <c r="AK16" s="17"/>
      <c r="AL16" s="2"/>
      <c r="AM16" s="4"/>
      <c r="AN16" s="15"/>
      <c r="AO16" s="2"/>
      <c r="AP16" s="2"/>
      <c r="AQ16" s="17"/>
      <c r="AR16" s="2"/>
    </row>
    <row r="17" spans="2:44" ht="15" customHeight="1">
      <c r="B17" s="3">
        <v>5</v>
      </c>
      <c r="C17" s="24" t="str">
        <f t="shared" si="4"/>
        <v>水</v>
      </c>
      <c r="D17" s="101">
        <v>0.39583333333333331</v>
      </c>
      <c r="E17" s="70" t="s">
        <v>54</v>
      </c>
      <c r="F17" s="101">
        <v>0.72916666666666663</v>
      </c>
      <c r="G17" s="23" t="s">
        <v>55</v>
      </c>
      <c r="H17" s="9">
        <f t="shared" si="0"/>
        <v>0.33333333333333331</v>
      </c>
      <c r="I17" s="13" t="s">
        <v>56</v>
      </c>
      <c r="J17" s="23" t="s">
        <v>55</v>
      </c>
      <c r="K17" s="101">
        <v>4.1666666666666664E-2</v>
      </c>
      <c r="L17" s="13" t="s">
        <v>56</v>
      </c>
      <c r="M17" s="23" t="s">
        <v>55</v>
      </c>
      <c r="N17" s="9">
        <f t="shared" si="1"/>
        <v>0.29166666666666663</v>
      </c>
      <c r="O17" s="13" t="s">
        <v>56</v>
      </c>
      <c r="P17" s="102" t="s">
        <v>80</v>
      </c>
      <c r="Q17" s="101"/>
      <c r="R17" s="70" t="s">
        <v>54</v>
      </c>
      <c r="S17" s="101"/>
      <c r="T17" s="23" t="s">
        <v>55</v>
      </c>
      <c r="U17" s="9">
        <f t="shared" si="2"/>
        <v>0</v>
      </c>
      <c r="V17" s="13" t="s">
        <v>56</v>
      </c>
      <c r="W17" s="23" t="s">
        <v>55</v>
      </c>
      <c r="X17" s="101"/>
      <c r="Y17" s="13" t="s">
        <v>56</v>
      </c>
      <c r="Z17" s="23" t="s">
        <v>55</v>
      </c>
      <c r="AA17" s="9">
        <f t="shared" si="3"/>
        <v>0</v>
      </c>
      <c r="AB17" s="13" t="s">
        <v>56</v>
      </c>
      <c r="AC17" s="103"/>
      <c r="AD17" s="5"/>
      <c r="AE17" s="157" t="s">
        <v>59</v>
      </c>
      <c r="AF17" s="192"/>
      <c r="AG17" s="16"/>
      <c r="AH17" s="2"/>
      <c r="AI17" s="12"/>
      <c r="AJ17" s="2"/>
      <c r="AK17" s="17"/>
      <c r="AL17" s="2"/>
      <c r="AM17" s="4"/>
      <c r="AN17" s="15"/>
      <c r="AO17" s="2"/>
      <c r="AP17" s="2"/>
      <c r="AQ17" s="17"/>
      <c r="AR17" s="2"/>
    </row>
    <row r="18" spans="2:44" ht="15" customHeight="1">
      <c r="B18" s="3">
        <v>6</v>
      </c>
      <c r="C18" s="24" t="str">
        <f t="shared" si="4"/>
        <v>木</v>
      </c>
      <c r="D18" s="101"/>
      <c r="E18" s="70" t="s">
        <v>54</v>
      </c>
      <c r="F18" s="101"/>
      <c r="G18" s="23" t="s">
        <v>55</v>
      </c>
      <c r="H18" s="9">
        <f t="shared" si="0"/>
        <v>0</v>
      </c>
      <c r="I18" s="13" t="s">
        <v>56</v>
      </c>
      <c r="J18" s="23" t="s">
        <v>55</v>
      </c>
      <c r="K18" s="101"/>
      <c r="L18" s="13" t="s">
        <v>56</v>
      </c>
      <c r="M18" s="23" t="s">
        <v>55</v>
      </c>
      <c r="N18" s="9">
        <f t="shared" si="1"/>
        <v>0</v>
      </c>
      <c r="O18" s="13" t="s">
        <v>56</v>
      </c>
      <c r="P18" s="102"/>
      <c r="Q18" s="101"/>
      <c r="R18" s="70" t="s">
        <v>54</v>
      </c>
      <c r="S18" s="101"/>
      <c r="T18" s="23" t="s">
        <v>55</v>
      </c>
      <c r="U18" s="9">
        <f t="shared" si="2"/>
        <v>0</v>
      </c>
      <c r="V18" s="13" t="s">
        <v>56</v>
      </c>
      <c r="W18" s="23" t="s">
        <v>55</v>
      </c>
      <c r="X18" s="101"/>
      <c r="Y18" s="13" t="s">
        <v>56</v>
      </c>
      <c r="Z18" s="23" t="s">
        <v>55</v>
      </c>
      <c r="AA18" s="9">
        <f t="shared" si="3"/>
        <v>0</v>
      </c>
      <c r="AB18" s="13" t="s">
        <v>56</v>
      </c>
      <c r="AC18" s="103"/>
      <c r="AD18" s="5"/>
      <c r="AE18" s="158"/>
      <c r="AF18" s="193"/>
      <c r="AG18" s="16"/>
      <c r="AH18" s="2"/>
      <c r="AI18" s="12"/>
      <c r="AJ18" s="2"/>
      <c r="AK18" s="17"/>
      <c r="AL18" s="2"/>
      <c r="AM18" s="4"/>
      <c r="AN18" s="15"/>
      <c r="AO18" s="2"/>
      <c r="AP18" s="2"/>
      <c r="AQ18" s="17"/>
      <c r="AR18" s="2"/>
    </row>
    <row r="19" spans="2:44" ht="15" customHeight="1">
      <c r="B19" s="3">
        <v>7</v>
      </c>
      <c r="C19" s="24" t="str">
        <f t="shared" si="4"/>
        <v>金</v>
      </c>
      <c r="D19" s="101"/>
      <c r="E19" s="70" t="s">
        <v>54</v>
      </c>
      <c r="F19" s="101"/>
      <c r="G19" s="23" t="s">
        <v>55</v>
      </c>
      <c r="H19" s="9">
        <f t="shared" si="0"/>
        <v>0</v>
      </c>
      <c r="I19" s="13" t="s">
        <v>56</v>
      </c>
      <c r="J19" s="23" t="s">
        <v>55</v>
      </c>
      <c r="K19" s="101"/>
      <c r="L19" s="13" t="s">
        <v>56</v>
      </c>
      <c r="M19" s="23" t="s">
        <v>55</v>
      </c>
      <c r="N19" s="9">
        <f t="shared" si="1"/>
        <v>0</v>
      </c>
      <c r="O19" s="13" t="s">
        <v>56</v>
      </c>
      <c r="P19" s="102"/>
      <c r="Q19" s="101"/>
      <c r="R19" s="70" t="s">
        <v>54</v>
      </c>
      <c r="S19" s="101"/>
      <c r="T19" s="23" t="s">
        <v>55</v>
      </c>
      <c r="U19" s="9">
        <f t="shared" si="2"/>
        <v>0</v>
      </c>
      <c r="V19" s="13" t="s">
        <v>56</v>
      </c>
      <c r="W19" s="23" t="s">
        <v>55</v>
      </c>
      <c r="X19" s="101"/>
      <c r="Y19" s="13" t="s">
        <v>56</v>
      </c>
      <c r="Z19" s="23" t="s">
        <v>55</v>
      </c>
      <c r="AA19" s="9">
        <f t="shared" si="3"/>
        <v>0</v>
      </c>
      <c r="AB19" s="13" t="s">
        <v>56</v>
      </c>
      <c r="AC19" s="103"/>
      <c r="AD19" s="5"/>
      <c r="AE19" s="157" t="s">
        <v>60</v>
      </c>
      <c r="AF19" s="192"/>
      <c r="AG19" s="16"/>
      <c r="AH19" s="2"/>
      <c r="AI19" s="12"/>
      <c r="AJ19" s="2"/>
      <c r="AK19" s="17"/>
      <c r="AL19" s="2"/>
      <c r="AM19" s="4"/>
      <c r="AN19" s="15"/>
      <c r="AO19" s="2"/>
      <c r="AP19" s="2"/>
      <c r="AQ19" s="17"/>
      <c r="AR19" s="2"/>
    </row>
    <row r="20" spans="2:44" ht="15" customHeight="1">
      <c r="B20" s="3">
        <v>8</v>
      </c>
      <c r="C20" s="24" t="str">
        <f t="shared" si="4"/>
        <v>土</v>
      </c>
      <c r="D20" s="101">
        <v>0.39583333333333331</v>
      </c>
      <c r="E20" s="70" t="s">
        <v>54</v>
      </c>
      <c r="F20" s="101">
        <v>0.72916666666666663</v>
      </c>
      <c r="G20" s="23" t="s">
        <v>55</v>
      </c>
      <c r="H20" s="9">
        <f t="shared" si="0"/>
        <v>0.33333333333333331</v>
      </c>
      <c r="I20" s="13" t="s">
        <v>56</v>
      </c>
      <c r="J20" s="23" t="s">
        <v>55</v>
      </c>
      <c r="K20" s="101">
        <v>4.1666666666666664E-2</v>
      </c>
      <c r="L20" s="13" t="s">
        <v>56</v>
      </c>
      <c r="M20" s="23" t="s">
        <v>55</v>
      </c>
      <c r="N20" s="9">
        <f t="shared" si="1"/>
        <v>0.29166666666666663</v>
      </c>
      <c r="O20" s="13" t="s">
        <v>56</v>
      </c>
      <c r="P20" s="102" t="s">
        <v>80</v>
      </c>
      <c r="Q20" s="101"/>
      <c r="R20" s="70" t="s">
        <v>54</v>
      </c>
      <c r="S20" s="101"/>
      <c r="T20" s="23" t="s">
        <v>55</v>
      </c>
      <c r="U20" s="9">
        <f t="shared" si="2"/>
        <v>0</v>
      </c>
      <c r="V20" s="13" t="s">
        <v>56</v>
      </c>
      <c r="W20" s="23" t="s">
        <v>55</v>
      </c>
      <c r="X20" s="101"/>
      <c r="Y20" s="13" t="s">
        <v>56</v>
      </c>
      <c r="Z20" s="23" t="s">
        <v>55</v>
      </c>
      <c r="AA20" s="9">
        <f t="shared" si="3"/>
        <v>0</v>
      </c>
      <c r="AB20" s="13" t="s">
        <v>56</v>
      </c>
      <c r="AC20" s="103"/>
      <c r="AD20" s="5"/>
      <c r="AE20" s="158"/>
      <c r="AF20" s="193"/>
      <c r="AG20" s="16"/>
      <c r="AH20" s="2"/>
      <c r="AI20" s="12"/>
      <c r="AJ20" s="2"/>
      <c r="AK20" s="17"/>
      <c r="AL20" s="2"/>
      <c r="AM20" s="4"/>
      <c r="AN20" s="15"/>
      <c r="AO20" s="2"/>
      <c r="AP20" s="2"/>
      <c r="AQ20" s="17"/>
      <c r="AR20" s="2"/>
    </row>
    <row r="21" spans="2:44" ht="15" customHeight="1">
      <c r="B21" s="3">
        <v>9</v>
      </c>
      <c r="C21" s="24" t="str">
        <f t="shared" si="4"/>
        <v>日</v>
      </c>
      <c r="D21" s="101">
        <v>0.39583333333333331</v>
      </c>
      <c r="E21" s="70" t="s">
        <v>54</v>
      </c>
      <c r="F21" s="101">
        <v>0.72916666666666663</v>
      </c>
      <c r="G21" s="23" t="s">
        <v>55</v>
      </c>
      <c r="H21" s="9">
        <f t="shared" si="0"/>
        <v>0.33333333333333331</v>
      </c>
      <c r="I21" s="13" t="s">
        <v>56</v>
      </c>
      <c r="J21" s="23" t="s">
        <v>55</v>
      </c>
      <c r="K21" s="101">
        <v>4.1666666666666664E-2</v>
      </c>
      <c r="L21" s="13" t="s">
        <v>56</v>
      </c>
      <c r="M21" s="23" t="s">
        <v>55</v>
      </c>
      <c r="N21" s="9">
        <f t="shared" si="1"/>
        <v>0.29166666666666663</v>
      </c>
      <c r="O21" s="13" t="s">
        <v>56</v>
      </c>
      <c r="P21" s="102" t="s">
        <v>80</v>
      </c>
      <c r="Q21" s="101"/>
      <c r="R21" s="70" t="s">
        <v>54</v>
      </c>
      <c r="S21" s="101"/>
      <c r="T21" s="23" t="s">
        <v>55</v>
      </c>
      <c r="U21" s="9">
        <f t="shared" si="2"/>
        <v>0</v>
      </c>
      <c r="V21" s="13" t="s">
        <v>56</v>
      </c>
      <c r="W21" s="23" t="s">
        <v>55</v>
      </c>
      <c r="X21" s="101"/>
      <c r="Y21" s="13" t="s">
        <v>56</v>
      </c>
      <c r="Z21" s="23" t="s">
        <v>55</v>
      </c>
      <c r="AA21" s="9">
        <f t="shared" si="3"/>
        <v>0</v>
      </c>
      <c r="AB21" s="13" t="s">
        <v>56</v>
      </c>
      <c r="AC21" s="103"/>
      <c r="AD21" s="5"/>
      <c r="AE21" s="157" t="s">
        <v>61</v>
      </c>
      <c r="AF21" s="192"/>
      <c r="AG21" s="16"/>
      <c r="AH21" s="2"/>
      <c r="AI21" s="12"/>
      <c r="AJ21" s="2"/>
      <c r="AK21" s="17"/>
      <c r="AL21" s="2"/>
      <c r="AM21" s="4"/>
      <c r="AN21" s="15"/>
      <c r="AO21" s="2"/>
      <c r="AP21" s="2"/>
      <c r="AQ21" s="17"/>
      <c r="AR21" s="2"/>
    </row>
    <row r="22" spans="2:44" ht="15" customHeight="1">
      <c r="B22" s="3">
        <v>10</v>
      </c>
      <c r="C22" s="24" t="str">
        <f t="shared" si="4"/>
        <v>月</v>
      </c>
      <c r="D22" s="101">
        <v>0.39583333333333331</v>
      </c>
      <c r="E22" s="70" t="s">
        <v>54</v>
      </c>
      <c r="F22" s="101">
        <v>0.72916666666666663</v>
      </c>
      <c r="G22" s="23" t="s">
        <v>55</v>
      </c>
      <c r="H22" s="9">
        <f t="shared" si="0"/>
        <v>0.33333333333333331</v>
      </c>
      <c r="I22" s="13" t="s">
        <v>56</v>
      </c>
      <c r="J22" s="23" t="s">
        <v>55</v>
      </c>
      <c r="K22" s="101">
        <v>4.1666666666666664E-2</v>
      </c>
      <c r="L22" s="13" t="s">
        <v>56</v>
      </c>
      <c r="M22" s="23" t="s">
        <v>55</v>
      </c>
      <c r="N22" s="9">
        <f t="shared" si="1"/>
        <v>0.29166666666666663</v>
      </c>
      <c r="O22" s="13" t="s">
        <v>56</v>
      </c>
      <c r="P22" s="102" t="s">
        <v>80</v>
      </c>
      <c r="Q22" s="101"/>
      <c r="R22" s="70" t="s">
        <v>54</v>
      </c>
      <c r="S22" s="101"/>
      <c r="T22" s="23" t="s">
        <v>55</v>
      </c>
      <c r="U22" s="9">
        <f t="shared" si="2"/>
        <v>0</v>
      </c>
      <c r="V22" s="13" t="s">
        <v>56</v>
      </c>
      <c r="W22" s="23" t="s">
        <v>55</v>
      </c>
      <c r="X22" s="101"/>
      <c r="Y22" s="13" t="s">
        <v>56</v>
      </c>
      <c r="Z22" s="23" t="s">
        <v>55</v>
      </c>
      <c r="AA22" s="9">
        <f t="shared" si="3"/>
        <v>0</v>
      </c>
      <c r="AB22" s="13" t="s">
        <v>56</v>
      </c>
      <c r="AC22" s="103"/>
      <c r="AD22" s="5"/>
      <c r="AE22" s="158"/>
      <c r="AF22" s="193"/>
      <c r="AG22" s="16"/>
      <c r="AH22" s="2"/>
      <c r="AI22" s="12"/>
      <c r="AJ22" s="2"/>
      <c r="AK22" s="17"/>
      <c r="AL22" s="2"/>
      <c r="AM22" s="4"/>
      <c r="AN22" s="15"/>
      <c r="AO22" s="2"/>
      <c r="AP22" s="2"/>
      <c r="AQ22" s="17"/>
      <c r="AR22" s="2"/>
    </row>
    <row r="23" spans="2:44" ht="15" customHeight="1">
      <c r="B23" s="3">
        <v>11</v>
      </c>
      <c r="C23" s="24" t="str">
        <f t="shared" si="4"/>
        <v>火</v>
      </c>
      <c r="D23" s="101">
        <v>0.39583333333333331</v>
      </c>
      <c r="E23" s="70" t="s">
        <v>54</v>
      </c>
      <c r="F23" s="101">
        <v>0.85416666666666663</v>
      </c>
      <c r="G23" s="23" t="s">
        <v>55</v>
      </c>
      <c r="H23" s="9">
        <f t="shared" si="0"/>
        <v>0.45833333333333331</v>
      </c>
      <c r="I23" s="13" t="s">
        <v>56</v>
      </c>
      <c r="J23" s="23" t="s">
        <v>55</v>
      </c>
      <c r="K23" s="101">
        <v>4.1666666666666664E-2</v>
      </c>
      <c r="L23" s="13" t="s">
        <v>56</v>
      </c>
      <c r="M23" s="23" t="s">
        <v>55</v>
      </c>
      <c r="N23" s="9">
        <f t="shared" si="1"/>
        <v>0.41666666666666663</v>
      </c>
      <c r="O23" s="13" t="s">
        <v>56</v>
      </c>
      <c r="P23" s="102" t="s">
        <v>80</v>
      </c>
      <c r="Q23" s="101">
        <v>0.72916666666666663</v>
      </c>
      <c r="R23" s="70" t="s">
        <v>54</v>
      </c>
      <c r="S23" s="101">
        <v>0.85416666666666663</v>
      </c>
      <c r="T23" s="23" t="s">
        <v>55</v>
      </c>
      <c r="U23" s="9">
        <f t="shared" si="2"/>
        <v>0.125</v>
      </c>
      <c r="V23" s="13" t="s">
        <v>56</v>
      </c>
      <c r="W23" s="23" t="s">
        <v>55</v>
      </c>
      <c r="X23" s="101">
        <v>4.1666666666666664E-2</v>
      </c>
      <c r="Y23" s="13" t="s">
        <v>56</v>
      </c>
      <c r="Z23" s="23" t="s">
        <v>55</v>
      </c>
      <c r="AA23" s="9">
        <f t="shared" si="3"/>
        <v>8.3333333333333343E-2</v>
      </c>
      <c r="AB23" s="13" t="s">
        <v>56</v>
      </c>
      <c r="AC23" s="103" t="s">
        <v>82</v>
      </c>
      <c r="AD23" s="5"/>
      <c r="AE23" s="157" t="s">
        <v>62</v>
      </c>
      <c r="AF23" s="192"/>
      <c r="AI23" s="12"/>
    </row>
    <row r="24" spans="2:44" ht="15" customHeight="1">
      <c r="B24" s="3">
        <v>12</v>
      </c>
      <c r="C24" s="24" t="str">
        <f t="shared" si="4"/>
        <v>水</v>
      </c>
      <c r="D24" s="101">
        <v>0.39583333333333331</v>
      </c>
      <c r="E24" s="70" t="s">
        <v>54</v>
      </c>
      <c r="F24" s="101">
        <v>0.72916666666666663</v>
      </c>
      <c r="G24" s="23" t="s">
        <v>55</v>
      </c>
      <c r="H24" s="9">
        <f t="shared" si="0"/>
        <v>0.33333333333333331</v>
      </c>
      <c r="I24" s="13" t="s">
        <v>56</v>
      </c>
      <c r="J24" s="23" t="s">
        <v>55</v>
      </c>
      <c r="K24" s="101">
        <v>4.1666666666666664E-2</v>
      </c>
      <c r="L24" s="13" t="s">
        <v>56</v>
      </c>
      <c r="M24" s="23" t="s">
        <v>55</v>
      </c>
      <c r="N24" s="9">
        <f t="shared" si="1"/>
        <v>0.29166666666666663</v>
      </c>
      <c r="O24" s="13" t="s">
        <v>56</v>
      </c>
      <c r="P24" s="102" t="s">
        <v>80</v>
      </c>
      <c r="Q24" s="101"/>
      <c r="R24" s="70" t="s">
        <v>54</v>
      </c>
      <c r="S24" s="101"/>
      <c r="T24" s="23" t="s">
        <v>55</v>
      </c>
      <c r="U24" s="9">
        <f t="shared" si="2"/>
        <v>0</v>
      </c>
      <c r="V24" s="13" t="s">
        <v>56</v>
      </c>
      <c r="W24" s="23" t="s">
        <v>55</v>
      </c>
      <c r="X24" s="101"/>
      <c r="Y24" s="13" t="s">
        <v>56</v>
      </c>
      <c r="Z24" s="23" t="s">
        <v>55</v>
      </c>
      <c r="AA24" s="9">
        <f t="shared" si="3"/>
        <v>0</v>
      </c>
      <c r="AB24" s="13" t="s">
        <v>56</v>
      </c>
      <c r="AC24" s="103"/>
      <c r="AD24" s="5"/>
      <c r="AE24" s="158"/>
      <c r="AF24" s="193"/>
      <c r="AI24" s="12"/>
    </row>
    <row r="25" spans="2:44" ht="15" customHeight="1">
      <c r="B25" s="3">
        <v>13</v>
      </c>
      <c r="C25" s="24" t="str">
        <f t="shared" si="4"/>
        <v>木</v>
      </c>
      <c r="D25" s="101"/>
      <c r="E25" s="70" t="s">
        <v>54</v>
      </c>
      <c r="F25" s="101"/>
      <c r="G25" s="23" t="s">
        <v>55</v>
      </c>
      <c r="H25" s="9">
        <f t="shared" si="0"/>
        <v>0</v>
      </c>
      <c r="I25" s="13" t="s">
        <v>56</v>
      </c>
      <c r="J25" s="23" t="s">
        <v>55</v>
      </c>
      <c r="K25" s="101"/>
      <c r="L25" s="13" t="s">
        <v>56</v>
      </c>
      <c r="M25" s="23" t="s">
        <v>55</v>
      </c>
      <c r="N25" s="9">
        <f t="shared" si="1"/>
        <v>0</v>
      </c>
      <c r="O25" s="13" t="s">
        <v>56</v>
      </c>
      <c r="P25" s="102"/>
      <c r="Q25" s="101"/>
      <c r="R25" s="70" t="s">
        <v>54</v>
      </c>
      <c r="S25" s="101"/>
      <c r="T25" s="23" t="s">
        <v>55</v>
      </c>
      <c r="U25" s="9">
        <f t="shared" si="2"/>
        <v>0</v>
      </c>
      <c r="V25" s="13" t="s">
        <v>56</v>
      </c>
      <c r="W25" s="23" t="s">
        <v>55</v>
      </c>
      <c r="X25" s="101"/>
      <c r="Y25" s="13" t="s">
        <v>56</v>
      </c>
      <c r="Z25" s="23" t="s">
        <v>55</v>
      </c>
      <c r="AA25" s="9">
        <f t="shared" si="3"/>
        <v>0</v>
      </c>
      <c r="AB25" s="13" t="s">
        <v>56</v>
      </c>
      <c r="AC25" s="103"/>
      <c r="AD25" s="5"/>
      <c r="AE25" s="157" t="s">
        <v>63</v>
      </c>
      <c r="AF25" s="192"/>
      <c r="AI25" s="12"/>
    </row>
    <row r="26" spans="2:44" ht="15" customHeight="1">
      <c r="B26" s="3">
        <v>14</v>
      </c>
      <c r="C26" s="24" t="str">
        <f t="shared" si="4"/>
        <v>金</v>
      </c>
      <c r="D26" s="101"/>
      <c r="E26" s="70" t="s">
        <v>54</v>
      </c>
      <c r="F26" s="101"/>
      <c r="G26" s="23" t="s">
        <v>55</v>
      </c>
      <c r="H26" s="9">
        <f t="shared" si="0"/>
        <v>0</v>
      </c>
      <c r="I26" s="13" t="s">
        <v>56</v>
      </c>
      <c r="J26" s="23" t="s">
        <v>55</v>
      </c>
      <c r="K26" s="101"/>
      <c r="L26" s="13" t="s">
        <v>56</v>
      </c>
      <c r="M26" s="23" t="s">
        <v>55</v>
      </c>
      <c r="N26" s="9">
        <f t="shared" si="1"/>
        <v>0</v>
      </c>
      <c r="O26" s="13" t="s">
        <v>56</v>
      </c>
      <c r="P26" s="102"/>
      <c r="Q26" s="101"/>
      <c r="R26" s="70" t="s">
        <v>54</v>
      </c>
      <c r="S26" s="101"/>
      <c r="T26" s="23" t="s">
        <v>55</v>
      </c>
      <c r="U26" s="9">
        <f t="shared" si="2"/>
        <v>0</v>
      </c>
      <c r="V26" s="13" t="s">
        <v>56</v>
      </c>
      <c r="W26" s="23" t="s">
        <v>55</v>
      </c>
      <c r="X26" s="101"/>
      <c r="Y26" s="13" t="s">
        <v>56</v>
      </c>
      <c r="Z26" s="23" t="s">
        <v>55</v>
      </c>
      <c r="AA26" s="9">
        <f t="shared" si="3"/>
        <v>0</v>
      </c>
      <c r="AB26" s="13" t="s">
        <v>56</v>
      </c>
      <c r="AC26" s="103"/>
      <c r="AD26" s="5"/>
      <c r="AE26" s="158"/>
      <c r="AF26" s="193"/>
      <c r="AI26" s="12"/>
    </row>
    <row r="27" spans="2:44" ht="15" customHeight="1">
      <c r="B27" s="3">
        <v>15</v>
      </c>
      <c r="C27" s="24" t="str">
        <f t="shared" si="4"/>
        <v>土</v>
      </c>
      <c r="D27" s="101">
        <v>0.39583333333333331</v>
      </c>
      <c r="E27" s="70" t="s">
        <v>54</v>
      </c>
      <c r="F27" s="101">
        <v>0.72916666666666663</v>
      </c>
      <c r="G27" s="23" t="s">
        <v>55</v>
      </c>
      <c r="H27" s="9">
        <f t="shared" si="0"/>
        <v>0.33333333333333331</v>
      </c>
      <c r="I27" s="13" t="s">
        <v>56</v>
      </c>
      <c r="J27" s="23" t="s">
        <v>55</v>
      </c>
      <c r="K27" s="101">
        <v>4.1666666666666664E-2</v>
      </c>
      <c r="L27" s="13" t="s">
        <v>56</v>
      </c>
      <c r="M27" s="23" t="s">
        <v>55</v>
      </c>
      <c r="N27" s="9">
        <f t="shared" si="1"/>
        <v>0.29166666666666663</v>
      </c>
      <c r="O27" s="13" t="s">
        <v>56</v>
      </c>
      <c r="P27" s="102" t="s">
        <v>80</v>
      </c>
      <c r="Q27" s="101"/>
      <c r="R27" s="70" t="s">
        <v>54</v>
      </c>
      <c r="S27" s="101"/>
      <c r="T27" s="23" t="s">
        <v>55</v>
      </c>
      <c r="U27" s="9">
        <f t="shared" si="2"/>
        <v>0</v>
      </c>
      <c r="V27" s="13" t="s">
        <v>56</v>
      </c>
      <c r="W27" s="23" t="s">
        <v>55</v>
      </c>
      <c r="X27" s="101"/>
      <c r="Y27" s="13" t="s">
        <v>56</v>
      </c>
      <c r="Z27" s="23" t="s">
        <v>55</v>
      </c>
      <c r="AA27" s="9">
        <f t="shared" si="3"/>
        <v>0</v>
      </c>
      <c r="AB27" s="13" t="s">
        <v>56</v>
      </c>
      <c r="AC27" s="103"/>
      <c r="AD27" s="5"/>
      <c r="AE27" s="157" t="s">
        <v>64</v>
      </c>
      <c r="AF27" s="192"/>
      <c r="AI27" s="12"/>
    </row>
    <row r="28" spans="2:44" ht="15" customHeight="1">
      <c r="B28" s="3">
        <v>16</v>
      </c>
      <c r="C28" s="24" t="str">
        <f t="shared" si="4"/>
        <v>日</v>
      </c>
      <c r="D28" s="101">
        <v>0.39583333333333331</v>
      </c>
      <c r="E28" s="70" t="s">
        <v>54</v>
      </c>
      <c r="F28" s="101">
        <v>0.72916666666666663</v>
      </c>
      <c r="G28" s="23" t="s">
        <v>55</v>
      </c>
      <c r="H28" s="9">
        <f t="shared" si="0"/>
        <v>0.33333333333333331</v>
      </c>
      <c r="I28" s="13" t="s">
        <v>56</v>
      </c>
      <c r="J28" s="23" t="s">
        <v>55</v>
      </c>
      <c r="K28" s="101">
        <v>4.1666666666666664E-2</v>
      </c>
      <c r="L28" s="13" t="s">
        <v>56</v>
      </c>
      <c r="M28" s="23" t="s">
        <v>55</v>
      </c>
      <c r="N28" s="9">
        <f t="shared" si="1"/>
        <v>0.29166666666666663</v>
      </c>
      <c r="O28" s="13" t="s">
        <v>56</v>
      </c>
      <c r="P28" s="102" t="s">
        <v>80</v>
      </c>
      <c r="Q28" s="101"/>
      <c r="R28" s="70" t="s">
        <v>54</v>
      </c>
      <c r="S28" s="101"/>
      <c r="T28" s="23" t="s">
        <v>55</v>
      </c>
      <c r="U28" s="9">
        <f t="shared" si="2"/>
        <v>0</v>
      </c>
      <c r="V28" s="13" t="s">
        <v>56</v>
      </c>
      <c r="W28" s="23" t="s">
        <v>55</v>
      </c>
      <c r="X28" s="101"/>
      <c r="Y28" s="13" t="s">
        <v>56</v>
      </c>
      <c r="Z28" s="23" t="s">
        <v>55</v>
      </c>
      <c r="AA28" s="9">
        <f t="shared" si="3"/>
        <v>0</v>
      </c>
      <c r="AB28" s="13" t="s">
        <v>56</v>
      </c>
      <c r="AC28" s="103"/>
      <c r="AD28" s="5"/>
      <c r="AE28" s="158"/>
      <c r="AF28" s="193"/>
      <c r="AI28" s="12"/>
    </row>
    <row r="29" spans="2:44" ht="15" customHeight="1">
      <c r="B29" s="3">
        <v>17</v>
      </c>
      <c r="C29" s="24" t="str">
        <f t="shared" si="4"/>
        <v>月</v>
      </c>
      <c r="D29" s="101">
        <v>0.39583333333333331</v>
      </c>
      <c r="E29" s="70" t="s">
        <v>54</v>
      </c>
      <c r="F29" s="101">
        <v>0.72916666666666663</v>
      </c>
      <c r="G29" s="23" t="s">
        <v>55</v>
      </c>
      <c r="H29" s="9">
        <f t="shared" si="0"/>
        <v>0.33333333333333331</v>
      </c>
      <c r="I29" s="13" t="s">
        <v>56</v>
      </c>
      <c r="J29" s="23" t="s">
        <v>55</v>
      </c>
      <c r="K29" s="101">
        <v>4.1666666666666664E-2</v>
      </c>
      <c r="L29" s="13" t="s">
        <v>56</v>
      </c>
      <c r="M29" s="23" t="s">
        <v>55</v>
      </c>
      <c r="N29" s="9">
        <f t="shared" si="1"/>
        <v>0.29166666666666663</v>
      </c>
      <c r="O29" s="13" t="s">
        <v>56</v>
      </c>
      <c r="P29" s="102" t="s">
        <v>80</v>
      </c>
      <c r="Q29" s="101"/>
      <c r="R29" s="70" t="s">
        <v>54</v>
      </c>
      <c r="S29" s="101"/>
      <c r="T29" s="23" t="s">
        <v>55</v>
      </c>
      <c r="U29" s="9">
        <f t="shared" si="2"/>
        <v>0</v>
      </c>
      <c r="V29" s="13" t="s">
        <v>56</v>
      </c>
      <c r="W29" s="23" t="s">
        <v>55</v>
      </c>
      <c r="X29" s="101"/>
      <c r="Y29" s="13" t="s">
        <v>56</v>
      </c>
      <c r="Z29" s="23" t="s">
        <v>55</v>
      </c>
      <c r="AA29" s="9">
        <f t="shared" si="3"/>
        <v>0</v>
      </c>
      <c r="AB29" s="13" t="s">
        <v>56</v>
      </c>
      <c r="AC29" s="103"/>
      <c r="AD29" s="5"/>
      <c r="AE29" s="157" t="s">
        <v>65</v>
      </c>
      <c r="AF29" s="192"/>
      <c r="AI29" s="12"/>
    </row>
    <row r="30" spans="2:44" ht="15" customHeight="1">
      <c r="B30" s="3">
        <v>18</v>
      </c>
      <c r="C30" s="24" t="str">
        <f t="shared" si="4"/>
        <v>火</v>
      </c>
      <c r="D30" s="101">
        <v>0.39583333333333331</v>
      </c>
      <c r="E30" s="70" t="s">
        <v>54</v>
      </c>
      <c r="F30" s="101">
        <v>0.72916666666666663</v>
      </c>
      <c r="G30" s="23" t="s">
        <v>55</v>
      </c>
      <c r="H30" s="9">
        <f t="shared" si="0"/>
        <v>0.33333333333333331</v>
      </c>
      <c r="I30" s="13" t="s">
        <v>56</v>
      </c>
      <c r="J30" s="23" t="s">
        <v>55</v>
      </c>
      <c r="K30" s="101">
        <v>4.1666666666666664E-2</v>
      </c>
      <c r="L30" s="13" t="s">
        <v>56</v>
      </c>
      <c r="M30" s="23" t="s">
        <v>55</v>
      </c>
      <c r="N30" s="9">
        <f t="shared" si="1"/>
        <v>0.29166666666666663</v>
      </c>
      <c r="O30" s="13" t="s">
        <v>56</v>
      </c>
      <c r="P30" s="102" t="s">
        <v>80</v>
      </c>
      <c r="Q30" s="101"/>
      <c r="R30" s="70" t="s">
        <v>54</v>
      </c>
      <c r="S30" s="101"/>
      <c r="T30" s="23" t="s">
        <v>55</v>
      </c>
      <c r="U30" s="9">
        <f t="shared" si="2"/>
        <v>0</v>
      </c>
      <c r="V30" s="13" t="s">
        <v>56</v>
      </c>
      <c r="W30" s="23" t="s">
        <v>55</v>
      </c>
      <c r="X30" s="101"/>
      <c r="Y30" s="13" t="s">
        <v>56</v>
      </c>
      <c r="Z30" s="23" t="s">
        <v>55</v>
      </c>
      <c r="AA30" s="9">
        <f t="shared" si="3"/>
        <v>0</v>
      </c>
      <c r="AB30" s="13" t="s">
        <v>56</v>
      </c>
      <c r="AC30" s="103"/>
      <c r="AD30" s="5"/>
      <c r="AE30" s="158"/>
      <c r="AF30" s="193"/>
      <c r="AI30" s="12"/>
    </row>
    <row r="31" spans="2:44" ht="15">
      <c r="B31" s="3">
        <v>19</v>
      </c>
      <c r="C31" s="24" t="str">
        <f t="shared" si="4"/>
        <v>水</v>
      </c>
      <c r="D31" s="101">
        <v>0.39583333333333331</v>
      </c>
      <c r="E31" s="70" t="s">
        <v>54</v>
      </c>
      <c r="F31" s="101">
        <v>1.0625</v>
      </c>
      <c r="G31" s="23" t="s">
        <v>55</v>
      </c>
      <c r="H31" s="9">
        <f t="shared" si="0"/>
        <v>0.66666666666666674</v>
      </c>
      <c r="I31" s="13" t="s">
        <v>56</v>
      </c>
      <c r="J31" s="23" t="s">
        <v>55</v>
      </c>
      <c r="K31" s="101">
        <v>4.1666666666666664E-2</v>
      </c>
      <c r="L31" s="13" t="s">
        <v>56</v>
      </c>
      <c r="M31" s="23" t="s">
        <v>55</v>
      </c>
      <c r="N31" s="9">
        <f t="shared" si="1"/>
        <v>0.62500000000000011</v>
      </c>
      <c r="O31" s="13" t="s">
        <v>56</v>
      </c>
      <c r="P31" s="102" t="s">
        <v>80</v>
      </c>
      <c r="Q31" s="101">
        <v>0.72916666666666663</v>
      </c>
      <c r="R31" s="70" t="s">
        <v>54</v>
      </c>
      <c r="S31" s="101">
        <v>1.0625</v>
      </c>
      <c r="T31" s="23" t="s">
        <v>55</v>
      </c>
      <c r="U31" s="9">
        <f t="shared" si="2"/>
        <v>0.33333333333333337</v>
      </c>
      <c r="V31" s="13" t="s">
        <v>56</v>
      </c>
      <c r="W31" s="23" t="s">
        <v>55</v>
      </c>
      <c r="X31" s="101">
        <v>8.3333333333333329E-2</v>
      </c>
      <c r="Y31" s="13" t="s">
        <v>56</v>
      </c>
      <c r="Z31" s="23" t="s">
        <v>55</v>
      </c>
      <c r="AA31" s="9">
        <f t="shared" si="3"/>
        <v>0.25000000000000006</v>
      </c>
      <c r="AB31" s="13" t="s">
        <v>56</v>
      </c>
      <c r="AC31" s="103" t="s">
        <v>83</v>
      </c>
      <c r="AD31" s="5"/>
      <c r="AE31" s="157" t="s">
        <v>66</v>
      </c>
      <c r="AF31" s="192"/>
      <c r="AI31" s="12"/>
    </row>
    <row r="32" spans="2:44" ht="15" customHeight="1">
      <c r="B32" s="3">
        <v>20</v>
      </c>
      <c r="C32" s="24" t="str">
        <f t="shared" si="4"/>
        <v>木</v>
      </c>
      <c r="D32" s="101"/>
      <c r="E32" s="70" t="s">
        <v>54</v>
      </c>
      <c r="F32" s="101"/>
      <c r="G32" s="23" t="s">
        <v>55</v>
      </c>
      <c r="H32" s="9">
        <f t="shared" si="0"/>
        <v>0</v>
      </c>
      <c r="I32" s="13" t="s">
        <v>56</v>
      </c>
      <c r="J32" s="23" t="s">
        <v>55</v>
      </c>
      <c r="K32" s="101"/>
      <c r="L32" s="13" t="s">
        <v>56</v>
      </c>
      <c r="M32" s="23" t="s">
        <v>55</v>
      </c>
      <c r="N32" s="9">
        <f t="shared" si="1"/>
        <v>0</v>
      </c>
      <c r="O32" s="13" t="s">
        <v>56</v>
      </c>
      <c r="P32" s="102"/>
      <c r="Q32" s="101"/>
      <c r="R32" s="70" t="s">
        <v>54</v>
      </c>
      <c r="S32" s="101"/>
      <c r="T32" s="23" t="s">
        <v>55</v>
      </c>
      <c r="U32" s="9">
        <f t="shared" si="2"/>
        <v>0</v>
      </c>
      <c r="V32" s="13" t="s">
        <v>56</v>
      </c>
      <c r="W32" s="23" t="s">
        <v>55</v>
      </c>
      <c r="X32" s="101"/>
      <c r="Y32" s="13" t="s">
        <v>56</v>
      </c>
      <c r="Z32" s="23" t="s">
        <v>55</v>
      </c>
      <c r="AA32" s="9">
        <f t="shared" si="3"/>
        <v>0</v>
      </c>
      <c r="AB32" s="13" t="s">
        <v>56</v>
      </c>
      <c r="AC32" s="103"/>
      <c r="AD32" s="5"/>
      <c r="AE32" s="158"/>
      <c r="AF32" s="193"/>
      <c r="AI32" s="12"/>
    </row>
    <row r="33" spans="2:35" ht="15" customHeight="1">
      <c r="B33" s="3">
        <v>21</v>
      </c>
      <c r="C33" s="24" t="str">
        <f t="shared" si="4"/>
        <v>金</v>
      </c>
      <c r="D33" s="101"/>
      <c r="E33" s="70" t="s">
        <v>54</v>
      </c>
      <c r="F33" s="101"/>
      <c r="G33" s="23" t="s">
        <v>55</v>
      </c>
      <c r="H33" s="9">
        <f t="shared" si="0"/>
        <v>0</v>
      </c>
      <c r="I33" s="13" t="s">
        <v>56</v>
      </c>
      <c r="J33" s="23" t="s">
        <v>55</v>
      </c>
      <c r="K33" s="101"/>
      <c r="L33" s="13" t="s">
        <v>56</v>
      </c>
      <c r="M33" s="23" t="s">
        <v>55</v>
      </c>
      <c r="N33" s="9">
        <f t="shared" si="1"/>
        <v>0</v>
      </c>
      <c r="O33" s="13" t="s">
        <v>56</v>
      </c>
      <c r="P33" s="102"/>
      <c r="Q33" s="101"/>
      <c r="R33" s="70" t="s">
        <v>54</v>
      </c>
      <c r="S33" s="101"/>
      <c r="T33" s="23" t="s">
        <v>55</v>
      </c>
      <c r="U33" s="9">
        <f t="shared" si="2"/>
        <v>0</v>
      </c>
      <c r="V33" s="13" t="s">
        <v>56</v>
      </c>
      <c r="W33" s="23" t="s">
        <v>55</v>
      </c>
      <c r="X33" s="101"/>
      <c r="Y33" s="13" t="s">
        <v>56</v>
      </c>
      <c r="Z33" s="23" t="s">
        <v>55</v>
      </c>
      <c r="AA33" s="9">
        <f t="shared" si="3"/>
        <v>0</v>
      </c>
      <c r="AB33" s="13" t="s">
        <v>56</v>
      </c>
      <c r="AC33" s="103"/>
      <c r="AD33" s="5"/>
      <c r="AI33" s="12"/>
    </row>
    <row r="34" spans="2:35" ht="15" customHeight="1">
      <c r="B34" s="3">
        <v>22</v>
      </c>
      <c r="C34" s="24" t="str">
        <f t="shared" si="4"/>
        <v>土</v>
      </c>
      <c r="D34" s="101">
        <v>0.39583333333333331</v>
      </c>
      <c r="E34" s="70" t="s">
        <v>54</v>
      </c>
      <c r="F34" s="101">
        <v>0.72916666666666663</v>
      </c>
      <c r="G34" s="23" t="s">
        <v>55</v>
      </c>
      <c r="H34" s="9">
        <f t="shared" si="0"/>
        <v>0.33333333333333331</v>
      </c>
      <c r="I34" s="13" t="s">
        <v>56</v>
      </c>
      <c r="J34" s="23" t="s">
        <v>55</v>
      </c>
      <c r="K34" s="101">
        <v>4.1666666666666664E-2</v>
      </c>
      <c r="L34" s="13" t="s">
        <v>56</v>
      </c>
      <c r="M34" s="23" t="s">
        <v>55</v>
      </c>
      <c r="N34" s="9">
        <f t="shared" si="1"/>
        <v>0.29166666666666663</v>
      </c>
      <c r="O34" s="13" t="s">
        <v>56</v>
      </c>
      <c r="P34" s="102" t="s">
        <v>80</v>
      </c>
      <c r="Q34" s="101"/>
      <c r="R34" s="70" t="s">
        <v>54</v>
      </c>
      <c r="S34" s="101"/>
      <c r="T34" s="23" t="s">
        <v>55</v>
      </c>
      <c r="U34" s="9">
        <f t="shared" si="2"/>
        <v>0</v>
      </c>
      <c r="V34" s="13" t="s">
        <v>56</v>
      </c>
      <c r="W34" s="23" t="s">
        <v>55</v>
      </c>
      <c r="X34" s="101"/>
      <c r="Y34" s="13" t="s">
        <v>56</v>
      </c>
      <c r="Z34" s="23" t="s">
        <v>55</v>
      </c>
      <c r="AA34" s="9">
        <f t="shared" si="3"/>
        <v>0</v>
      </c>
      <c r="AB34" s="13" t="s">
        <v>56</v>
      </c>
      <c r="AC34" s="103"/>
      <c r="AD34" s="5"/>
      <c r="AI34" s="12"/>
    </row>
    <row r="35" spans="2:35" ht="15" customHeight="1">
      <c r="B35" s="3">
        <v>23</v>
      </c>
      <c r="C35" s="24" t="str">
        <f t="shared" si="4"/>
        <v>日</v>
      </c>
      <c r="D35" s="101">
        <v>0.39583333333333331</v>
      </c>
      <c r="E35" s="70" t="s">
        <v>54</v>
      </c>
      <c r="F35" s="101">
        <v>0.72916666666666663</v>
      </c>
      <c r="G35" s="23" t="s">
        <v>55</v>
      </c>
      <c r="H35" s="9">
        <f t="shared" si="0"/>
        <v>0.33333333333333331</v>
      </c>
      <c r="I35" s="13" t="s">
        <v>56</v>
      </c>
      <c r="J35" s="23" t="s">
        <v>55</v>
      </c>
      <c r="K35" s="101">
        <v>4.1666666666666664E-2</v>
      </c>
      <c r="L35" s="13" t="s">
        <v>56</v>
      </c>
      <c r="M35" s="23" t="s">
        <v>55</v>
      </c>
      <c r="N35" s="9">
        <f t="shared" si="1"/>
        <v>0.29166666666666663</v>
      </c>
      <c r="O35" s="13" t="s">
        <v>56</v>
      </c>
      <c r="P35" s="102" t="s">
        <v>80</v>
      </c>
      <c r="Q35" s="101"/>
      <c r="R35" s="70" t="s">
        <v>54</v>
      </c>
      <c r="S35" s="101"/>
      <c r="T35" s="23" t="s">
        <v>55</v>
      </c>
      <c r="U35" s="9">
        <f t="shared" si="2"/>
        <v>0</v>
      </c>
      <c r="V35" s="13" t="s">
        <v>56</v>
      </c>
      <c r="W35" s="23" t="s">
        <v>55</v>
      </c>
      <c r="X35" s="101"/>
      <c r="Y35" s="13" t="s">
        <v>56</v>
      </c>
      <c r="Z35" s="23" t="s">
        <v>55</v>
      </c>
      <c r="AA35" s="9">
        <f t="shared" si="3"/>
        <v>0</v>
      </c>
      <c r="AB35" s="13" t="s">
        <v>56</v>
      </c>
      <c r="AC35" s="103"/>
      <c r="AD35" s="5"/>
      <c r="AI35" s="12"/>
    </row>
    <row r="36" spans="2:35" ht="15" customHeight="1">
      <c r="B36" s="3">
        <v>24</v>
      </c>
      <c r="C36" s="24" t="str">
        <f t="shared" si="4"/>
        <v>月</v>
      </c>
      <c r="D36" s="101">
        <v>0.39583333333333331</v>
      </c>
      <c r="E36" s="70" t="s">
        <v>54</v>
      </c>
      <c r="F36" s="101">
        <v>0.72916666666666663</v>
      </c>
      <c r="G36" s="23" t="s">
        <v>55</v>
      </c>
      <c r="H36" s="9">
        <f t="shared" si="0"/>
        <v>0.33333333333333331</v>
      </c>
      <c r="I36" s="13" t="s">
        <v>56</v>
      </c>
      <c r="J36" s="23" t="s">
        <v>55</v>
      </c>
      <c r="K36" s="101">
        <v>4.1666666666666664E-2</v>
      </c>
      <c r="L36" s="13" t="s">
        <v>56</v>
      </c>
      <c r="M36" s="23" t="s">
        <v>55</v>
      </c>
      <c r="N36" s="9">
        <f t="shared" si="1"/>
        <v>0.29166666666666663</v>
      </c>
      <c r="O36" s="13" t="s">
        <v>56</v>
      </c>
      <c r="P36" s="102" t="s">
        <v>80</v>
      </c>
      <c r="Q36" s="101"/>
      <c r="R36" s="70" t="s">
        <v>54</v>
      </c>
      <c r="S36" s="101"/>
      <c r="T36" s="23" t="s">
        <v>55</v>
      </c>
      <c r="U36" s="9">
        <f t="shared" si="2"/>
        <v>0</v>
      </c>
      <c r="V36" s="13" t="s">
        <v>56</v>
      </c>
      <c r="W36" s="23" t="s">
        <v>55</v>
      </c>
      <c r="X36" s="101"/>
      <c r="Y36" s="13" t="s">
        <v>56</v>
      </c>
      <c r="Z36" s="23" t="s">
        <v>55</v>
      </c>
      <c r="AA36" s="9">
        <f t="shared" si="3"/>
        <v>0</v>
      </c>
      <c r="AB36" s="13" t="s">
        <v>56</v>
      </c>
      <c r="AC36" s="103"/>
      <c r="AD36" s="5"/>
      <c r="AI36" s="12"/>
    </row>
    <row r="37" spans="2:35" ht="15" customHeight="1">
      <c r="B37" s="3">
        <v>25</v>
      </c>
      <c r="C37" s="24" t="str">
        <f t="shared" si="4"/>
        <v>火</v>
      </c>
      <c r="D37" s="101">
        <v>0.39583333333333331</v>
      </c>
      <c r="E37" s="70" t="s">
        <v>54</v>
      </c>
      <c r="F37" s="101">
        <v>0.72916666666666663</v>
      </c>
      <c r="G37" s="23" t="s">
        <v>55</v>
      </c>
      <c r="H37" s="9">
        <f t="shared" si="0"/>
        <v>0.33333333333333331</v>
      </c>
      <c r="I37" s="13" t="s">
        <v>56</v>
      </c>
      <c r="J37" s="23" t="s">
        <v>55</v>
      </c>
      <c r="K37" s="101">
        <v>4.1666666666666664E-2</v>
      </c>
      <c r="L37" s="13" t="s">
        <v>56</v>
      </c>
      <c r="M37" s="23" t="s">
        <v>55</v>
      </c>
      <c r="N37" s="9">
        <f t="shared" si="1"/>
        <v>0.29166666666666663</v>
      </c>
      <c r="O37" s="13" t="s">
        <v>56</v>
      </c>
      <c r="P37" s="102" t="s">
        <v>80</v>
      </c>
      <c r="Q37" s="101"/>
      <c r="R37" s="70" t="s">
        <v>54</v>
      </c>
      <c r="S37" s="101"/>
      <c r="T37" s="23" t="s">
        <v>55</v>
      </c>
      <c r="U37" s="9">
        <f t="shared" si="2"/>
        <v>0</v>
      </c>
      <c r="V37" s="13" t="s">
        <v>56</v>
      </c>
      <c r="W37" s="23" t="s">
        <v>55</v>
      </c>
      <c r="X37" s="101"/>
      <c r="Y37" s="13" t="s">
        <v>56</v>
      </c>
      <c r="Z37" s="23" t="s">
        <v>55</v>
      </c>
      <c r="AA37" s="9">
        <f t="shared" si="3"/>
        <v>0</v>
      </c>
      <c r="AB37" s="13" t="s">
        <v>56</v>
      </c>
      <c r="AC37" s="103"/>
      <c r="AD37" s="5"/>
      <c r="AI37" s="12"/>
    </row>
    <row r="38" spans="2:35" ht="15" customHeight="1">
      <c r="B38" s="3">
        <v>26</v>
      </c>
      <c r="C38" s="24" t="str">
        <f t="shared" si="4"/>
        <v>水</v>
      </c>
      <c r="D38" s="101">
        <v>0.39583333333333331</v>
      </c>
      <c r="E38" s="70" t="s">
        <v>54</v>
      </c>
      <c r="F38" s="101">
        <v>0.72916666666666663</v>
      </c>
      <c r="G38" s="23" t="s">
        <v>55</v>
      </c>
      <c r="H38" s="9">
        <f t="shared" si="0"/>
        <v>0.33333333333333331</v>
      </c>
      <c r="I38" s="13" t="s">
        <v>56</v>
      </c>
      <c r="J38" s="23" t="s">
        <v>55</v>
      </c>
      <c r="K38" s="101">
        <v>4.1666666666666664E-2</v>
      </c>
      <c r="L38" s="13" t="s">
        <v>56</v>
      </c>
      <c r="M38" s="23" t="s">
        <v>55</v>
      </c>
      <c r="N38" s="9">
        <f t="shared" si="1"/>
        <v>0.29166666666666663</v>
      </c>
      <c r="O38" s="13" t="s">
        <v>56</v>
      </c>
      <c r="P38" s="102" t="s">
        <v>80</v>
      </c>
      <c r="Q38" s="101"/>
      <c r="R38" s="70" t="s">
        <v>54</v>
      </c>
      <c r="S38" s="101"/>
      <c r="T38" s="23" t="s">
        <v>55</v>
      </c>
      <c r="U38" s="9">
        <f t="shared" si="2"/>
        <v>0</v>
      </c>
      <c r="V38" s="13" t="s">
        <v>56</v>
      </c>
      <c r="W38" s="23" t="s">
        <v>55</v>
      </c>
      <c r="X38" s="101"/>
      <c r="Y38" s="13" t="s">
        <v>56</v>
      </c>
      <c r="Z38" s="23" t="s">
        <v>55</v>
      </c>
      <c r="AA38" s="9">
        <f t="shared" si="3"/>
        <v>0</v>
      </c>
      <c r="AB38" s="13" t="s">
        <v>56</v>
      </c>
      <c r="AC38" s="103"/>
      <c r="AD38" s="5"/>
      <c r="AI38" s="12"/>
    </row>
    <row r="39" spans="2:35" ht="15" customHeight="1">
      <c r="B39" s="3">
        <v>27</v>
      </c>
      <c r="C39" s="24" t="str">
        <f t="shared" si="4"/>
        <v>木</v>
      </c>
      <c r="D39" s="101"/>
      <c r="E39" s="70" t="s">
        <v>54</v>
      </c>
      <c r="F39" s="101"/>
      <c r="G39" s="23" t="s">
        <v>55</v>
      </c>
      <c r="H39" s="9">
        <f t="shared" si="0"/>
        <v>0</v>
      </c>
      <c r="I39" s="13" t="s">
        <v>56</v>
      </c>
      <c r="J39" s="23" t="s">
        <v>55</v>
      </c>
      <c r="K39" s="101"/>
      <c r="L39" s="13" t="s">
        <v>56</v>
      </c>
      <c r="M39" s="23" t="s">
        <v>55</v>
      </c>
      <c r="N39" s="9">
        <f t="shared" si="1"/>
        <v>0</v>
      </c>
      <c r="O39" s="13" t="s">
        <v>56</v>
      </c>
      <c r="P39" s="102"/>
      <c r="Q39" s="101"/>
      <c r="R39" s="70" t="s">
        <v>54</v>
      </c>
      <c r="S39" s="101"/>
      <c r="T39" s="23" t="s">
        <v>55</v>
      </c>
      <c r="U39" s="9">
        <f t="shared" si="2"/>
        <v>0</v>
      </c>
      <c r="V39" s="13" t="s">
        <v>56</v>
      </c>
      <c r="W39" s="23" t="s">
        <v>55</v>
      </c>
      <c r="X39" s="101"/>
      <c r="Y39" s="13" t="s">
        <v>56</v>
      </c>
      <c r="Z39" s="23" t="s">
        <v>55</v>
      </c>
      <c r="AA39" s="9">
        <f t="shared" si="3"/>
        <v>0</v>
      </c>
      <c r="AB39" s="13" t="s">
        <v>56</v>
      </c>
      <c r="AC39" s="103"/>
      <c r="AD39" s="5"/>
    </row>
    <row r="40" spans="2:35" ht="15" customHeight="1">
      <c r="B40" s="3">
        <v>28</v>
      </c>
      <c r="C40" s="24" t="str">
        <f t="shared" si="4"/>
        <v>金</v>
      </c>
      <c r="D40" s="101"/>
      <c r="E40" s="70" t="s">
        <v>54</v>
      </c>
      <c r="F40" s="101"/>
      <c r="G40" s="23" t="s">
        <v>55</v>
      </c>
      <c r="H40" s="9">
        <f t="shared" si="0"/>
        <v>0</v>
      </c>
      <c r="I40" s="13" t="s">
        <v>56</v>
      </c>
      <c r="J40" s="23" t="s">
        <v>55</v>
      </c>
      <c r="K40" s="101"/>
      <c r="L40" s="13" t="s">
        <v>56</v>
      </c>
      <c r="M40" s="23" t="s">
        <v>55</v>
      </c>
      <c r="N40" s="9">
        <f t="shared" si="1"/>
        <v>0</v>
      </c>
      <c r="O40" s="13" t="s">
        <v>56</v>
      </c>
      <c r="P40" s="102"/>
      <c r="Q40" s="101"/>
      <c r="R40" s="70" t="s">
        <v>54</v>
      </c>
      <c r="S40" s="101"/>
      <c r="T40" s="23" t="s">
        <v>55</v>
      </c>
      <c r="U40" s="9">
        <f t="shared" si="2"/>
        <v>0</v>
      </c>
      <c r="V40" s="13" t="s">
        <v>56</v>
      </c>
      <c r="W40" s="23" t="s">
        <v>55</v>
      </c>
      <c r="X40" s="101"/>
      <c r="Y40" s="13" t="s">
        <v>56</v>
      </c>
      <c r="Z40" s="23" t="s">
        <v>55</v>
      </c>
      <c r="AA40" s="9">
        <f t="shared" si="3"/>
        <v>0</v>
      </c>
      <c r="AB40" s="13" t="s">
        <v>56</v>
      </c>
      <c r="AC40" s="103"/>
      <c r="AD40" s="5"/>
    </row>
    <row r="41" spans="2:35" ht="15" customHeight="1">
      <c r="B41" s="3">
        <v>29</v>
      </c>
      <c r="C41" s="24" t="str">
        <f t="shared" si="4"/>
        <v>土</v>
      </c>
      <c r="D41" s="101">
        <v>0.39583333333333331</v>
      </c>
      <c r="E41" s="70" t="s">
        <v>54</v>
      </c>
      <c r="F41" s="101">
        <v>0.72916666666666663</v>
      </c>
      <c r="G41" s="23" t="s">
        <v>55</v>
      </c>
      <c r="H41" s="9">
        <f t="shared" si="0"/>
        <v>0.33333333333333331</v>
      </c>
      <c r="I41" s="13" t="s">
        <v>56</v>
      </c>
      <c r="J41" s="23" t="s">
        <v>55</v>
      </c>
      <c r="K41" s="101">
        <v>4.1666666666666664E-2</v>
      </c>
      <c r="L41" s="13" t="s">
        <v>56</v>
      </c>
      <c r="M41" s="23" t="s">
        <v>55</v>
      </c>
      <c r="N41" s="9">
        <f t="shared" si="1"/>
        <v>0.29166666666666663</v>
      </c>
      <c r="O41" s="13" t="s">
        <v>56</v>
      </c>
      <c r="P41" s="102" t="s">
        <v>84</v>
      </c>
      <c r="Q41" s="101"/>
      <c r="R41" s="70" t="s">
        <v>54</v>
      </c>
      <c r="S41" s="101"/>
      <c r="T41" s="23" t="s">
        <v>55</v>
      </c>
      <c r="U41" s="9">
        <f t="shared" si="2"/>
        <v>0</v>
      </c>
      <c r="V41" s="13" t="s">
        <v>56</v>
      </c>
      <c r="W41" s="23" t="s">
        <v>55</v>
      </c>
      <c r="X41" s="101"/>
      <c r="Y41" s="13" t="s">
        <v>56</v>
      </c>
      <c r="Z41" s="23" t="s">
        <v>55</v>
      </c>
      <c r="AA41" s="9">
        <f t="shared" si="3"/>
        <v>0</v>
      </c>
      <c r="AB41" s="13" t="s">
        <v>56</v>
      </c>
      <c r="AC41" s="103"/>
      <c r="AD41" s="5"/>
    </row>
    <row r="42" spans="2:35" ht="15" customHeight="1">
      <c r="B42" s="3">
        <v>30</v>
      </c>
      <c r="C42" s="24" t="str">
        <f t="shared" si="4"/>
        <v>日</v>
      </c>
      <c r="D42" s="101">
        <v>0.39583333333333331</v>
      </c>
      <c r="E42" s="70" t="s">
        <v>54</v>
      </c>
      <c r="F42" s="104">
        <v>0.72916666666666663</v>
      </c>
      <c r="G42" s="23" t="s">
        <v>55</v>
      </c>
      <c r="H42" s="9">
        <f t="shared" si="0"/>
        <v>0.33333333333333331</v>
      </c>
      <c r="I42" s="13" t="s">
        <v>56</v>
      </c>
      <c r="J42" s="23" t="s">
        <v>55</v>
      </c>
      <c r="K42" s="101">
        <v>4.1666666666666664E-2</v>
      </c>
      <c r="L42" s="13" t="s">
        <v>56</v>
      </c>
      <c r="M42" s="23" t="s">
        <v>55</v>
      </c>
      <c r="N42" s="9">
        <f t="shared" si="1"/>
        <v>0.29166666666666663</v>
      </c>
      <c r="O42" s="13" t="s">
        <v>56</v>
      </c>
      <c r="P42" s="102" t="s">
        <v>84</v>
      </c>
      <c r="Q42" s="101"/>
      <c r="R42" s="70" t="s">
        <v>54</v>
      </c>
      <c r="S42" s="101"/>
      <c r="T42" s="23" t="s">
        <v>55</v>
      </c>
      <c r="U42" s="9">
        <f t="shared" si="2"/>
        <v>0</v>
      </c>
      <c r="V42" s="13" t="s">
        <v>56</v>
      </c>
      <c r="W42" s="23" t="s">
        <v>55</v>
      </c>
      <c r="X42" s="101"/>
      <c r="Y42" s="13" t="s">
        <v>56</v>
      </c>
      <c r="Z42" s="23" t="s">
        <v>55</v>
      </c>
      <c r="AA42" s="9">
        <f t="shared" si="3"/>
        <v>0</v>
      </c>
      <c r="AB42" s="13" t="s">
        <v>56</v>
      </c>
      <c r="AC42" s="103"/>
      <c r="AD42" s="5"/>
    </row>
    <row r="43" spans="2:35" ht="15" customHeight="1" thickBot="1">
      <c r="B43" s="3">
        <v>31</v>
      </c>
      <c r="C43" s="24" t="str">
        <f t="shared" si="4"/>
        <v>月</v>
      </c>
      <c r="D43" s="105">
        <v>0.39583333333333331</v>
      </c>
      <c r="E43" s="71" t="s">
        <v>54</v>
      </c>
      <c r="F43" s="106">
        <v>0.72916666666666663</v>
      </c>
      <c r="G43" s="25" t="s">
        <v>55</v>
      </c>
      <c r="H43" s="69">
        <f t="shared" si="0"/>
        <v>0.33333333333333331</v>
      </c>
      <c r="I43" s="14" t="s">
        <v>56</v>
      </c>
      <c r="J43" s="25" t="s">
        <v>55</v>
      </c>
      <c r="K43" s="107">
        <v>4.1666666666666664E-2</v>
      </c>
      <c r="L43" s="14" t="s">
        <v>56</v>
      </c>
      <c r="M43" s="25" t="s">
        <v>55</v>
      </c>
      <c r="N43" s="69">
        <f t="shared" si="1"/>
        <v>0.29166666666666663</v>
      </c>
      <c r="O43" s="14" t="s">
        <v>56</v>
      </c>
      <c r="P43" s="108" t="s">
        <v>84</v>
      </c>
      <c r="Q43" s="105"/>
      <c r="R43" s="71" t="s">
        <v>54</v>
      </c>
      <c r="S43" s="107"/>
      <c r="T43" s="25" t="s">
        <v>55</v>
      </c>
      <c r="U43" s="69">
        <f t="shared" si="2"/>
        <v>0</v>
      </c>
      <c r="V43" s="14" t="s">
        <v>56</v>
      </c>
      <c r="W43" s="25" t="s">
        <v>55</v>
      </c>
      <c r="X43" s="107"/>
      <c r="Y43" s="14" t="s">
        <v>56</v>
      </c>
      <c r="Z43" s="25" t="s">
        <v>55</v>
      </c>
      <c r="AA43" s="69">
        <f t="shared" si="3"/>
        <v>0</v>
      </c>
      <c r="AB43" s="14" t="s">
        <v>56</v>
      </c>
      <c r="AC43" s="109"/>
      <c r="AD43" s="5"/>
    </row>
    <row r="44" spans="2:35" ht="15" customHeight="1" thickTop="1">
      <c r="B44" s="159"/>
      <c r="C44" s="160"/>
      <c r="D44" s="110" t="s">
        <v>67</v>
      </c>
      <c r="E44" s="111"/>
      <c r="F44" s="110" t="s">
        <v>67</v>
      </c>
      <c r="G44" s="110" t="s">
        <v>55</v>
      </c>
      <c r="H44" s="112">
        <f>SUM(H13:H43)</f>
        <v>8.1249999999999982</v>
      </c>
      <c r="I44" s="113" t="s">
        <v>56</v>
      </c>
      <c r="J44" s="110" t="s">
        <v>55</v>
      </c>
      <c r="K44" s="110" t="s">
        <v>67</v>
      </c>
      <c r="L44" s="113" t="s">
        <v>56</v>
      </c>
      <c r="M44" s="110" t="s">
        <v>55</v>
      </c>
      <c r="N44" s="112">
        <f>SUM(N13:N43)</f>
        <v>7.1666666666666679</v>
      </c>
      <c r="O44" s="113" t="s">
        <v>56</v>
      </c>
      <c r="P44" s="114"/>
      <c r="Q44" s="110" t="s">
        <v>67</v>
      </c>
      <c r="R44" s="4"/>
      <c r="S44" s="110" t="s">
        <v>67</v>
      </c>
      <c r="T44" s="115" t="s">
        <v>51</v>
      </c>
      <c r="U44" s="112">
        <f>SUM(U13:U43)</f>
        <v>0.45833333333333337</v>
      </c>
      <c r="V44" s="116" t="s">
        <v>53</v>
      </c>
      <c r="W44" s="115" t="s">
        <v>51</v>
      </c>
      <c r="X44" s="110" t="s">
        <v>67</v>
      </c>
      <c r="Y44" s="113" t="s">
        <v>56</v>
      </c>
      <c r="Z44" s="110" t="s">
        <v>55</v>
      </c>
      <c r="AA44" s="112">
        <f>SUM(AA13:AA43)</f>
        <v>0.33333333333333337</v>
      </c>
      <c r="AB44" s="113" t="s">
        <v>56</v>
      </c>
      <c r="AC44" s="114"/>
      <c r="AD44" s="5"/>
    </row>
    <row r="45" spans="2:35" ht="15" customHeight="1">
      <c r="B45" s="161"/>
      <c r="C45" s="162"/>
      <c r="D45" s="117" t="s">
        <v>68</v>
      </c>
      <c r="E45" s="117"/>
      <c r="F45" s="117"/>
      <c r="G45" s="117"/>
      <c r="H45" s="44"/>
      <c r="I45" s="117"/>
      <c r="J45" s="118"/>
      <c r="K45" s="45"/>
      <c r="L45" s="117"/>
      <c r="M45" s="119"/>
      <c r="N45" s="50">
        <f>COUNTIF(N13:N43,"&lt;&gt;0")</f>
        <v>23</v>
      </c>
      <c r="O45" s="120"/>
      <c r="P45" s="121" t="s">
        <v>25</v>
      </c>
      <c r="Q45" s="117" t="s">
        <v>69</v>
      </c>
      <c r="R45" s="122"/>
      <c r="S45" s="122"/>
      <c r="T45" s="122"/>
      <c r="U45" s="122"/>
      <c r="V45" s="122"/>
      <c r="W45" s="122"/>
      <c r="X45" s="45"/>
      <c r="Y45" s="117"/>
      <c r="Z45" s="119"/>
      <c r="AA45" s="72">
        <f>AA44*24</f>
        <v>8</v>
      </c>
      <c r="AB45" s="123"/>
      <c r="AC45" s="89" t="s">
        <v>70</v>
      </c>
      <c r="AD45" s="5"/>
    </row>
    <row r="46" spans="2:35" ht="16.5" customHeight="1" thickBot="1">
      <c r="B46" s="163"/>
      <c r="C46" s="164"/>
      <c r="D46" s="124" t="s">
        <v>69</v>
      </c>
      <c r="E46" s="124"/>
      <c r="F46" s="124"/>
      <c r="G46" s="124"/>
      <c r="H46" s="48"/>
      <c r="I46" s="124"/>
      <c r="J46" s="125"/>
      <c r="K46" s="49"/>
      <c r="L46" s="124"/>
      <c r="M46" s="126"/>
      <c r="N46" s="48">
        <f>N44*24</f>
        <v>172.00000000000003</v>
      </c>
      <c r="O46" s="127"/>
      <c r="P46" s="128" t="s">
        <v>70</v>
      </c>
      <c r="Q46" s="90"/>
      <c r="R46" s="90"/>
      <c r="S46" s="90"/>
      <c r="T46" s="90"/>
      <c r="U46" s="90"/>
      <c r="V46" s="90"/>
      <c r="W46" s="90"/>
      <c r="X46" s="90"/>
      <c r="Y46" s="90"/>
      <c r="Z46" s="90"/>
      <c r="AA46" s="97"/>
      <c r="AB46" s="90"/>
      <c r="AC46" s="98"/>
    </row>
    <row r="47" spans="2:35" ht="8.25" customHeight="1">
      <c r="B47" s="2"/>
      <c r="C47" s="2"/>
      <c r="D47" s="2"/>
      <c r="E47" s="2"/>
    </row>
    <row r="48" spans="2:35" ht="8.25" customHeight="1" thickBot="1">
      <c r="B48" s="2"/>
      <c r="C48" s="2"/>
      <c r="D48" s="2"/>
      <c r="E48" s="2"/>
    </row>
    <row r="49" spans="2:30" ht="16.5" customHeight="1">
      <c r="B49" s="26" t="s">
        <v>71</v>
      </c>
      <c r="C49" s="27"/>
      <c r="D49" s="27"/>
      <c r="E49" s="27"/>
      <c r="F49" s="27"/>
      <c r="G49" s="27"/>
      <c r="H49" s="27"/>
      <c r="I49" s="27"/>
      <c r="J49" s="27"/>
      <c r="K49" s="27"/>
      <c r="L49" s="27"/>
      <c r="M49" s="27"/>
      <c r="N49" s="39">
        <f>N46</f>
        <v>172.00000000000003</v>
      </c>
      <c r="O49" s="27"/>
      <c r="P49" s="27" t="s">
        <v>70</v>
      </c>
      <c r="Q49" s="27" t="s">
        <v>72</v>
      </c>
      <c r="R49" s="27"/>
      <c r="S49" s="27"/>
      <c r="T49" s="27"/>
      <c r="U49" s="27"/>
      <c r="V49" s="27"/>
      <c r="W49" s="27"/>
      <c r="X49" s="27"/>
      <c r="Y49" s="27"/>
      <c r="Z49" s="27"/>
      <c r="AA49" s="39">
        <f>AA45</f>
        <v>8</v>
      </c>
      <c r="AB49" s="27"/>
      <c r="AC49" s="28" t="s">
        <v>70</v>
      </c>
      <c r="AD49" s="2"/>
    </row>
    <row r="50" spans="2:30" ht="16.5" customHeight="1">
      <c r="B50" s="29" t="s">
        <v>73</v>
      </c>
      <c r="N50" s="38">
        <v>1400</v>
      </c>
      <c r="P50" s="6" t="str">
        <f>IF(O7="時給","円/時","円/日")</f>
        <v>円/時</v>
      </c>
      <c r="Q50" s="6" t="s">
        <v>74</v>
      </c>
      <c r="AA50" s="38">
        <v>1750</v>
      </c>
      <c r="AC50" s="30" t="s">
        <v>75</v>
      </c>
      <c r="AD50" s="2"/>
    </row>
    <row r="51" spans="2:30" ht="16.5" customHeight="1" thickBot="1">
      <c r="B51" s="29" t="str">
        <f>IF(O7="時給","時間内労働時間に係る補助人件費（円未満四捨五入）（③=①×②）","時間内労働時間に係る補助人件費（円未満四捨五入）（③=②×⑦）")</f>
        <v>時間内労働時間に係る補助人件費（円未満四捨五入）（③=①×②）</v>
      </c>
      <c r="N51" s="10">
        <f>IF(COUNTIF(B51,"*⑦*"),ROUNDDOWN(N50*N45,0),ROUNDDOWN(N49*N50,0))</f>
        <v>240800</v>
      </c>
      <c r="P51" s="6" t="s">
        <v>76</v>
      </c>
      <c r="Q51" s="6" t="s">
        <v>77</v>
      </c>
      <c r="AA51" s="10">
        <f>ROUNDDOWN(AA49*AA50,0)</f>
        <v>14000</v>
      </c>
      <c r="AC51" s="30" t="s">
        <v>76</v>
      </c>
      <c r="AD51" s="2"/>
    </row>
    <row r="52" spans="2:30" ht="16.5" customHeight="1" thickBot="1">
      <c r="B52" s="31"/>
      <c r="C52" s="32"/>
      <c r="D52" s="32"/>
      <c r="E52" s="32"/>
      <c r="F52" s="32"/>
      <c r="G52" s="32"/>
      <c r="H52" s="32"/>
      <c r="I52" s="32"/>
      <c r="J52" s="32"/>
      <c r="K52" s="170" t="str">
        <f>IF(O7="","支払い基準（O6セル）を選択してください","")</f>
        <v/>
      </c>
      <c r="L52" s="170"/>
      <c r="M52" s="170"/>
      <c r="N52" s="170"/>
      <c r="O52" s="170"/>
      <c r="P52" s="170"/>
      <c r="Q52" s="32" t="s">
        <v>78</v>
      </c>
      <c r="R52" s="32"/>
      <c r="S52" s="32"/>
      <c r="T52" s="32"/>
      <c r="U52" s="32"/>
      <c r="V52" s="32"/>
      <c r="W52" s="32"/>
      <c r="X52" s="32"/>
      <c r="Y52" s="32"/>
      <c r="Z52" s="32"/>
      <c r="AA52" s="11">
        <f>N51+AA51</f>
        <v>254800</v>
      </c>
      <c r="AB52" s="32"/>
      <c r="AC52" s="33" t="s">
        <v>76</v>
      </c>
      <c r="AD52" s="2"/>
    </row>
    <row r="53" spans="2:30" ht="16.5" customHeight="1" thickBot="1">
      <c r="O53" s="2"/>
      <c r="AB53" s="2"/>
      <c r="AC53" s="2"/>
      <c r="AD53" s="2"/>
    </row>
    <row r="54" spans="2:30" ht="16.5" customHeight="1">
      <c r="B54" s="165" t="s">
        <v>79</v>
      </c>
      <c r="C54" s="166"/>
      <c r="D54" s="166"/>
      <c r="E54" s="166"/>
      <c r="F54" s="166"/>
      <c r="G54" s="166"/>
      <c r="H54" s="166"/>
      <c r="I54" s="166"/>
      <c r="J54" s="166"/>
      <c r="K54" s="166"/>
      <c r="L54" s="166"/>
      <c r="M54" s="166"/>
      <c r="N54" s="166"/>
      <c r="O54" s="166"/>
      <c r="P54" s="166"/>
      <c r="Q54" s="166"/>
      <c r="R54" s="166"/>
      <c r="S54" s="166"/>
      <c r="T54" s="166"/>
      <c r="U54" s="166"/>
      <c r="V54" s="166"/>
      <c r="W54" s="166"/>
      <c r="X54" s="166"/>
      <c r="Y54" s="166"/>
      <c r="Z54" s="166"/>
      <c r="AA54" s="166"/>
      <c r="AB54" s="166"/>
      <c r="AC54" s="167"/>
      <c r="AD54" s="2"/>
    </row>
    <row r="55" spans="2:30" ht="16.5" customHeight="1">
      <c r="B55" s="183"/>
      <c r="C55" s="184"/>
      <c r="D55" s="184"/>
      <c r="E55" s="184"/>
      <c r="F55" s="184"/>
      <c r="G55" s="184"/>
      <c r="H55" s="184"/>
      <c r="I55" s="184"/>
      <c r="J55" s="184"/>
      <c r="K55" s="184"/>
      <c r="L55" s="184"/>
      <c r="M55" s="184"/>
      <c r="N55" s="184"/>
      <c r="O55" s="184"/>
      <c r="P55" s="184"/>
      <c r="Q55" s="184"/>
      <c r="R55" s="184"/>
      <c r="S55" s="184"/>
      <c r="T55" s="184"/>
      <c r="U55" s="184"/>
      <c r="V55" s="184"/>
      <c r="W55" s="184"/>
      <c r="X55" s="184"/>
      <c r="Y55" s="184"/>
      <c r="Z55" s="184"/>
      <c r="AA55" s="184"/>
      <c r="AB55" s="184"/>
      <c r="AC55" s="185"/>
    </row>
    <row r="56" spans="2:30" ht="16.5" customHeight="1">
      <c r="B56" s="186"/>
      <c r="C56" s="187"/>
      <c r="D56" s="187"/>
      <c r="E56" s="187"/>
      <c r="F56" s="187"/>
      <c r="G56" s="187"/>
      <c r="H56" s="187"/>
      <c r="I56" s="187"/>
      <c r="J56" s="187"/>
      <c r="K56" s="187"/>
      <c r="L56" s="187"/>
      <c r="M56" s="187"/>
      <c r="N56" s="187"/>
      <c r="O56" s="187"/>
      <c r="P56" s="187"/>
      <c r="Q56" s="187"/>
      <c r="R56" s="187"/>
      <c r="S56" s="187"/>
      <c r="T56" s="187"/>
      <c r="U56" s="187"/>
      <c r="V56" s="187"/>
      <c r="W56" s="187"/>
      <c r="X56" s="187"/>
      <c r="Y56" s="187"/>
      <c r="Z56" s="187"/>
      <c r="AA56" s="187"/>
      <c r="AB56" s="187"/>
      <c r="AC56" s="188"/>
    </row>
    <row r="57" spans="2:30" ht="16.5" customHeight="1">
      <c r="B57" s="186"/>
      <c r="C57" s="187"/>
      <c r="D57" s="187"/>
      <c r="E57" s="187"/>
      <c r="F57" s="187"/>
      <c r="G57" s="187"/>
      <c r="H57" s="187"/>
      <c r="I57" s="187"/>
      <c r="J57" s="187"/>
      <c r="K57" s="187"/>
      <c r="L57" s="187"/>
      <c r="M57" s="187"/>
      <c r="N57" s="187"/>
      <c r="O57" s="187"/>
      <c r="P57" s="187"/>
      <c r="Q57" s="187"/>
      <c r="R57" s="187"/>
      <c r="S57" s="187"/>
      <c r="T57" s="187"/>
      <c r="U57" s="187"/>
      <c r="V57" s="187"/>
      <c r="W57" s="187"/>
      <c r="X57" s="187"/>
      <c r="Y57" s="187"/>
      <c r="Z57" s="187"/>
      <c r="AA57" s="187"/>
      <c r="AB57" s="187"/>
      <c r="AC57" s="188"/>
      <c r="AD57" s="15"/>
    </row>
    <row r="58" spans="2:30" ht="15" customHeight="1">
      <c r="B58" s="186"/>
      <c r="C58" s="187"/>
      <c r="D58" s="187"/>
      <c r="E58" s="187"/>
      <c r="F58" s="187"/>
      <c r="G58" s="187"/>
      <c r="H58" s="187"/>
      <c r="I58" s="187"/>
      <c r="J58" s="187"/>
      <c r="K58" s="187"/>
      <c r="L58" s="187"/>
      <c r="M58" s="187"/>
      <c r="N58" s="187"/>
      <c r="O58" s="187"/>
      <c r="P58" s="187"/>
      <c r="Q58" s="187"/>
      <c r="R58" s="187"/>
      <c r="S58" s="187"/>
      <c r="T58" s="187"/>
      <c r="U58" s="187"/>
      <c r="V58" s="187"/>
      <c r="W58" s="187"/>
      <c r="X58" s="187"/>
      <c r="Y58" s="187"/>
      <c r="Z58" s="187"/>
      <c r="AA58" s="187"/>
      <c r="AB58" s="187"/>
      <c r="AC58" s="188"/>
    </row>
    <row r="59" spans="2:30" ht="14.25" customHeight="1">
      <c r="B59" s="186"/>
      <c r="C59" s="187"/>
      <c r="D59" s="187"/>
      <c r="E59" s="187"/>
      <c r="F59" s="187"/>
      <c r="G59" s="187"/>
      <c r="H59" s="187"/>
      <c r="I59" s="187"/>
      <c r="J59" s="187"/>
      <c r="K59" s="187"/>
      <c r="L59" s="187"/>
      <c r="M59" s="187"/>
      <c r="N59" s="187"/>
      <c r="O59" s="187"/>
      <c r="P59" s="187"/>
      <c r="Q59" s="187"/>
      <c r="R59" s="187"/>
      <c r="S59" s="187"/>
      <c r="T59" s="187"/>
      <c r="U59" s="187"/>
      <c r="V59" s="187"/>
      <c r="W59" s="187"/>
      <c r="X59" s="187"/>
      <c r="Y59" s="187"/>
      <c r="Z59" s="187"/>
      <c r="AA59" s="187"/>
      <c r="AB59" s="187"/>
      <c r="AC59" s="188"/>
    </row>
    <row r="60" spans="2:30">
      <c r="B60" s="186"/>
      <c r="C60" s="187"/>
      <c r="D60" s="187"/>
      <c r="E60" s="187"/>
      <c r="F60" s="187"/>
      <c r="G60" s="187"/>
      <c r="H60" s="187"/>
      <c r="I60" s="187"/>
      <c r="J60" s="187"/>
      <c r="K60" s="187"/>
      <c r="L60" s="187"/>
      <c r="M60" s="187"/>
      <c r="N60" s="187"/>
      <c r="O60" s="187"/>
      <c r="P60" s="187"/>
      <c r="Q60" s="187"/>
      <c r="R60" s="187"/>
      <c r="S60" s="187"/>
      <c r="T60" s="187"/>
      <c r="U60" s="187"/>
      <c r="V60" s="187"/>
      <c r="W60" s="187"/>
      <c r="X60" s="187"/>
      <c r="Y60" s="187"/>
      <c r="Z60" s="187"/>
      <c r="AA60" s="187"/>
      <c r="AB60" s="187"/>
      <c r="AC60" s="188"/>
      <c r="AD60" s="34"/>
    </row>
    <row r="61" spans="2:30" ht="14.25" customHeight="1" thickBot="1">
      <c r="B61" s="189"/>
      <c r="C61" s="190"/>
      <c r="D61" s="190"/>
      <c r="E61" s="190"/>
      <c r="F61" s="190"/>
      <c r="G61" s="190"/>
      <c r="H61" s="190"/>
      <c r="I61" s="190"/>
      <c r="J61" s="190"/>
      <c r="K61" s="190"/>
      <c r="L61" s="190"/>
      <c r="M61" s="190"/>
      <c r="N61" s="190"/>
      <c r="O61" s="190"/>
      <c r="P61" s="190"/>
      <c r="Q61" s="190"/>
      <c r="R61" s="190"/>
      <c r="S61" s="190"/>
      <c r="T61" s="190"/>
      <c r="U61" s="190"/>
      <c r="V61" s="190"/>
      <c r="W61" s="190"/>
      <c r="X61" s="190"/>
      <c r="Y61" s="190"/>
      <c r="Z61" s="190"/>
      <c r="AA61" s="190"/>
      <c r="AB61" s="190"/>
      <c r="AC61" s="191"/>
    </row>
    <row r="62" spans="2:30">
      <c r="P62" s="34"/>
      <c r="AC62" s="34"/>
      <c r="AD62" s="34"/>
    </row>
    <row r="65" spans="2:3">
      <c r="B65" s="171"/>
      <c r="C65" s="171"/>
    </row>
    <row r="66" spans="2:3">
      <c r="B66" s="168"/>
      <c r="C66" s="168"/>
    </row>
    <row r="67" spans="2:3">
      <c r="B67" s="168"/>
      <c r="C67" s="168"/>
    </row>
    <row r="68" spans="2:3">
      <c r="B68" s="168"/>
      <c r="C68" s="168"/>
    </row>
    <row r="69" spans="2:3">
      <c r="B69" s="168"/>
      <c r="C69" s="168"/>
    </row>
    <row r="70" spans="2:3">
      <c r="B70" s="168"/>
      <c r="C70" s="168"/>
    </row>
    <row r="71" spans="2:3">
      <c r="B71" s="168"/>
      <c r="C71" s="168"/>
    </row>
    <row r="72" spans="2:3">
      <c r="B72" s="168"/>
      <c r="C72" s="168"/>
    </row>
    <row r="73" spans="2:3">
      <c r="B73" s="168"/>
      <c r="C73" s="168"/>
    </row>
    <row r="74" spans="2:3">
      <c r="B74" s="168"/>
      <c r="C74" s="168"/>
    </row>
    <row r="75" spans="2:3">
      <c r="B75" s="168"/>
      <c r="C75" s="168"/>
    </row>
    <row r="76" spans="2:3">
      <c r="B76" s="168"/>
      <c r="C76" s="168"/>
    </row>
    <row r="77" spans="2:3">
      <c r="B77" s="168"/>
      <c r="C77" s="168"/>
    </row>
  </sheetData>
  <sheetProtection algorithmName="SHA-512" hashValue="bDhn/VHLTc1H2K/KoYigXx//D5iy9HQDsABJWgm39bcJCFrtdqW8CzePq0Ikb/nA+uo2NmhKKtAlcdJGYDvvnw==" saltValue="qyApNQJbblVKc/qgxxNofQ==" spinCount="100000" sheet="1" selectLockedCells="1"/>
  <mergeCells count="66">
    <mergeCell ref="L2:X2"/>
    <mergeCell ref="Y6:AB6"/>
    <mergeCell ref="AC6:AF6"/>
    <mergeCell ref="Y7:AB7"/>
    <mergeCell ref="AC7:AF7"/>
    <mergeCell ref="Y4:AB4"/>
    <mergeCell ref="AC4:AF4"/>
    <mergeCell ref="Y5:AB5"/>
    <mergeCell ref="AC5:AF5"/>
    <mergeCell ref="B5:C5"/>
    <mergeCell ref="E5:K5"/>
    <mergeCell ref="O5:Q5"/>
    <mergeCell ref="AC8:AF8"/>
    <mergeCell ref="E6:K6"/>
    <mergeCell ref="O6:Q6"/>
    <mergeCell ref="O7:P7"/>
    <mergeCell ref="D10:P10"/>
    <mergeCell ref="Q10:AC10"/>
    <mergeCell ref="D11:I11"/>
    <mergeCell ref="J11:L11"/>
    <mergeCell ref="M11:O11"/>
    <mergeCell ref="P11:P12"/>
    <mergeCell ref="Q11:V11"/>
    <mergeCell ref="W11:Y11"/>
    <mergeCell ref="Z11:AB11"/>
    <mergeCell ref="AC11:AC12"/>
    <mergeCell ref="AF11:AF12"/>
    <mergeCell ref="AE13:AE14"/>
    <mergeCell ref="AF13:AF14"/>
    <mergeCell ref="AE15:AE16"/>
    <mergeCell ref="AF15:AF16"/>
    <mergeCell ref="AE17:AE18"/>
    <mergeCell ref="AF17:AF18"/>
    <mergeCell ref="AE19:AE20"/>
    <mergeCell ref="AF19:AF20"/>
    <mergeCell ref="AE21:AE22"/>
    <mergeCell ref="AF21:AF22"/>
    <mergeCell ref="B66:C66"/>
    <mergeCell ref="B67:C67"/>
    <mergeCell ref="AE23:AE24"/>
    <mergeCell ref="AF23:AF24"/>
    <mergeCell ref="AE25:AE26"/>
    <mergeCell ref="AF25:AF26"/>
    <mergeCell ref="AE27:AE28"/>
    <mergeCell ref="AF27:AF28"/>
    <mergeCell ref="AE29:AE30"/>
    <mergeCell ref="AF29:AF30"/>
    <mergeCell ref="AE31:AE32"/>
    <mergeCell ref="AF31:AF32"/>
    <mergeCell ref="B44:C46"/>
    <mergeCell ref="B4:D4"/>
    <mergeCell ref="E4:Q4"/>
    <mergeCell ref="B75:C75"/>
    <mergeCell ref="B76:C76"/>
    <mergeCell ref="B77:C77"/>
    <mergeCell ref="B69:C69"/>
    <mergeCell ref="B70:C70"/>
    <mergeCell ref="B71:C71"/>
    <mergeCell ref="B72:C72"/>
    <mergeCell ref="B73:C73"/>
    <mergeCell ref="B74:C74"/>
    <mergeCell ref="B68:C68"/>
    <mergeCell ref="K52:P52"/>
    <mergeCell ref="B54:AC54"/>
    <mergeCell ref="B55:AC61"/>
    <mergeCell ref="B65:C65"/>
  </mergeCells>
  <phoneticPr fontId="2"/>
  <dataValidations count="5">
    <dataValidation type="list" allowBlank="1" showInputMessage="1" showErrorMessage="1" sqref="O7:P7" xr:uid="{829E4010-369A-46BD-84E6-66A5CC7B006D}">
      <formula1>"時給,日給"</formula1>
    </dataValidation>
    <dataValidation type="decimal" operator="greaterThanOrEqual" allowBlank="1" showInputMessage="1" showErrorMessage="1" errorTitle="入力が誤っております" error="半角数字で入力してください" sqref="N50 AA50" xr:uid="{46531489-F6A9-4CD5-A8FE-2298CDC1B199}">
      <formula1>0</formula1>
    </dataValidation>
    <dataValidation type="time" operator="greaterThanOrEqual" allowBlank="1" showInputMessage="1" showErrorMessage="1" errorTitle="時刻で入力してください" error="「hh:mm」形式で、半角・24時間表記で入力してください。" sqref="D13:D43 F13:F43 K13:K43 Q13:Q43 S13:S43 X13:X43" xr:uid="{A7D8B6D5-B58D-4B5B-81AE-0A5F58582DB6}">
      <formula1>0</formula1>
    </dataValidation>
    <dataValidation allowBlank="1" showInputMessage="1" showErrorMessage="1" sqref="C13" xr:uid="{3905D006-A86A-400D-9BC9-81E2D85CB4C4}"/>
    <dataValidation type="list" allowBlank="1" showInputMessage="1" showErrorMessage="1" sqref="E5:K5" xr:uid="{C407C46C-A069-4805-A539-8AF0CC40B7B3}">
      <formula1>開始日</formula1>
    </dataValidation>
  </dataValidations>
  <pageMargins left="0.78740157480314965" right="0.51181102362204722" top="0.78740157480314965" bottom="0.39370078740157483" header="0.51181102362204722" footer="0.51181102362204722"/>
  <pageSetup paperSize="9" scale="46"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d85c978-2231-4535-9a29-82d8d50718e4">
      <Terms xmlns="http://schemas.microsoft.com/office/infopath/2007/PartnerControls"/>
    </lcf76f155ced4ddcb4097134ff3c332f>
    <TaxCatchAll xmlns="dff9c8ec-6335-401b-98d1-76538194230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E65CB7DF5E0814A885823ACA03ED713" ma:contentTypeVersion="12" ma:contentTypeDescription="新しいドキュメントを作成します。" ma:contentTypeScope="" ma:versionID="19e8b869a40a35acd823a025a76141f9">
  <xsd:schema xmlns:xsd="http://www.w3.org/2001/XMLSchema" xmlns:xs="http://www.w3.org/2001/XMLSchema" xmlns:p="http://schemas.microsoft.com/office/2006/metadata/properties" xmlns:ns2="ed85c978-2231-4535-9a29-82d8d50718e4" xmlns:ns3="dff9c8ec-6335-401b-98d1-76538194230e" targetNamespace="http://schemas.microsoft.com/office/2006/metadata/properties" ma:root="true" ma:fieldsID="e214cd9ef97a04a89c8cabb0b80361a6" ns2:_="" ns3:_="">
    <xsd:import namespace="ed85c978-2231-4535-9a29-82d8d50718e4"/>
    <xsd:import namespace="dff9c8ec-6335-401b-98d1-76538194230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85c978-2231-4535-9a29-82d8d50718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6ebeabc6-1c0c-4751-aeab-3e30fad09a76"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f9c8ec-6335-401b-98d1-76538194230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0207549-222a-4bdc-8ead-67f0d27ea9fa}" ma:internalName="TaxCatchAll" ma:showField="CatchAllData" ma:web="dff9c8ec-6335-401b-98d1-7653819423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21B6D06-8A3D-45D2-85FC-8C70E7DE99EA}">
  <ds:schemaRefs>
    <ds:schemaRef ds:uri="http://schemas.microsoft.com/sharepoint/v3/contenttype/forms"/>
  </ds:schemaRefs>
</ds:datastoreItem>
</file>

<file path=customXml/itemProps2.xml><?xml version="1.0" encoding="utf-8"?>
<ds:datastoreItem xmlns:ds="http://schemas.openxmlformats.org/officeDocument/2006/customXml" ds:itemID="{86ABB8E2-6D0E-419F-B213-4D44E2758BA2}">
  <ds:schemaRefs>
    <ds:schemaRef ds:uri="http://www.w3.org/XML/1998/namespace"/>
    <ds:schemaRef ds:uri="ed85c978-2231-4535-9a29-82d8d50718e4"/>
    <ds:schemaRef ds:uri="http://schemas.microsoft.com/office/2006/metadata/properties"/>
    <ds:schemaRef ds:uri="http://purl.org/dc/terms/"/>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dff9c8ec-6335-401b-98d1-76538194230e"/>
    <ds:schemaRef ds:uri="http://purl.org/dc/dcmitype/"/>
  </ds:schemaRefs>
</ds:datastoreItem>
</file>

<file path=customXml/itemProps3.xml><?xml version="1.0" encoding="utf-8"?>
<ds:datastoreItem xmlns:ds="http://schemas.openxmlformats.org/officeDocument/2006/customXml" ds:itemID="{1D508B75-D3AA-47B0-BADA-DAA5C09D71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85c978-2231-4535-9a29-82d8d50718e4"/>
    <ds:schemaRef ds:uri="dff9c8ec-6335-401b-98d1-76538194230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3</vt:i4>
      </vt:variant>
      <vt:variant>
        <vt:lpstr>名前付き一覧</vt:lpstr>
      </vt:variant>
      <vt:variant>
        <vt:i4>22</vt:i4>
      </vt:variant>
    </vt:vector>
  </HeadingPairs>
  <TitlesOfParts>
    <vt:vector size="25" baseType="lpstr">
      <vt:lpstr>リスト</vt:lpstr>
      <vt:lpstr>業務日誌_○月</vt:lpstr>
      <vt:lpstr>業務日誌_記入例</vt:lpstr>
      <vt:lpstr>_1</vt:lpstr>
      <vt:lpstr>_10</vt:lpstr>
      <vt:lpstr>_11</vt:lpstr>
      <vt:lpstr>_12</vt:lpstr>
      <vt:lpstr>_2</vt:lpstr>
      <vt:lpstr>_2024</vt:lpstr>
      <vt:lpstr>_2025</vt:lpstr>
      <vt:lpstr>_3</vt:lpstr>
      <vt:lpstr>_4</vt:lpstr>
      <vt:lpstr>_5</vt:lpstr>
      <vt:lpstr>_6</vt:lpstr>
      <vt:lpstr>_7</vt:lpstr>
      <vt:lpstr>_8</vt:lpstr>
      <vt:lpstr>_9</vt:lpstr>
      <vt:lpstr>業務日誌_○月!Print_Area</vt:lpstr>
      <vt:lpstr>業務日誌_記入例!Print_Area</vt:lpstr>
      <vt:lpstr>開始日</vt:lpstr>
      <vt:lpstr>期間</vt:lpstr>
      <vt:lpstr>事業名</vt:lpstr>
      <vt:lpstr>補助対象事業</vt:lpstr>
      <vt:lpstr>曜日</vt:lpstr>
      <vt:lpstr>曜日変換</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2007-10-04T01:44:15Z</dcterms:created>
  <dcterms:modified xsi:type="dcterms:W3CDTF">2026-10-07T09:47:44Z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0x0101009E65CB7DF5E0814A885823ACA03ED713</vt:lpwstr>
  </property>
  <property fmtid="{D5CDD505-2E9C-101B-9397-08002B2CF9AE}" pid="3" name="MSIP_Label_ea60d57e-af5b-4752-ac57-3e4f28ca11dc_Enabled">
    <vt:lpwstr>true</vt:lpwstr>
  </property>
  <property fmtid="{D5CDD505-2E9C-101B-9397-08002B2CF9AE}" pid="4" name="MSIP_Label_ea60d57e-af5b-4752-ac57-3e4f28ca11dc_SetDate">
    <vt:lpwstr>2021-07-19T02:37:58Z</vt:lpwstr>
  </property>
  <property fmtid="{D5CDD505-2E9C-101B-9397-08002B2CF9AE}" pid="5" name="MSIP_Label_ea60d57e-af5b-4752-ac57-3e4f28ca11dc_Method">
    <vt:lpwstr>Standard</vt:lpwstr>
  </property>
  <property fmtid="{D5CDD505-2E9C-101B-9397-08002B2CF9AE}" pid="6" name="MSIP_Label_ea60d57e-af5b-4752-ac57-3e4f28ca11dc_Name">
    <vt:lpwstr>ea60d57e-af5b-4752-ac57-3e4f28ca11dc</vt:lpwstr>
  </property>
  <property fmtid="{D5CDD505-2E9C-101B-9397-08002B2CF9AE}" pid="7" name="MSIP_Label_ea60d57e-af5b-4752-ac57-3e4f28ca11dc_SiteId">
    <vt:lpwstr>36da45f1-dd2c-4d1f-af13-5abe46b99921</vt:lpwstr>
  </property>
  <property fmtid="{D5CDD505-2E9C-101B-9397-08002B2CF9AE}" pid="8" name="MSIP_Label_ea60d57e-af5b-4752-ac57-3e4f28ca11dc_ActionId">
    <vt:lpwstr>33610687-a21e-4e74-be21-d39b4dcd5dc1</vt:lpwstr>
  </property>
  <property fmtid="{D5CDD505-2E9C-101B-9397-08002B2CF9AE}" pid="9" name="MSIP_Label_ea60d57e-af5b-4752-ac57-3e4f28ca11dc_ContentBits">
    <vt:lpwstr>0</vt:lpwstr>
  </property>
  <property fmtid="{D5CDD505-2E9C-101B-9397-08002B2CF9AE}" pid="10" name="MediaServiceImageTags">
    <vt:lpwstr/>
  </property>
</Properties>
</file>